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6" r:id="rId8"/>
  </sheets>
  <definedNames>
    <definedName name="_xlnm.Print_Area" localSheetId="1">'2.一般公共预算支出表'!$A$1:$G$23</definedName>
    <definedName name="_xlnm.Print_Area" localSheetId="2">'3.一般公共预算基本支出表'!$A$1:$E$27</definedName>
    <definedName name="_xlnm.Print_Area" localSheetId="4">'5.政府性基金预算拨款支出预算表'!$A$1:$R$23</definedName>
    <definedName name="_xlnm.Print_Area" localSheetId="6">'7.部门收入总表'!$A$1:$AO$9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</definedNames>
  <calcPr calcId="144525"/>
</workbook>
</file>

<file path=xl/sharedStrings.xml><?xml version="1.0" encoding="utf-8"?>
<sst xmlns="http://schemas.openxmlformats.org/spreadsheetml/2006/main" count="360" uniqueCount="240">
  <si>
    <t>附件1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</si>
  <si>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</si>
  <si>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</si>
  <si>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</si>
  <si>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</si>
  <si>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</si>
  <si>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</si>
  <si>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</si>
  <si>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</si>
  <si>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</si>
  <si>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</si>
  <si>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</si>
  <si>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</si>
  <si>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</si>
  <si>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</si>
  <si>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</si>
  <si>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</si>
  <si>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</si>
  <si>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</si>
  <si>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</si>
  <si>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</si>
  <si>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</si>
  <si>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</si>
  <si>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</si>
  <si>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</si>
  <si>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</si>
  <si>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</si>
  <si>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</si>
  <si>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</si>
  <si>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</si>
  <si>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</si>
  <si>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</si>
  <si>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</si>
  <si>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</si>
  <si>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</si>
  <si>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</si>
  <si>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</si>
  <si>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</si>
  <si>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</si>
  <si>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</si>
  <si>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</si>
  <si>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</si>
  <si>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</si>
  <si>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</si>
  <si>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</si>
  <si>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</si>
  <si>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</si>
  <si>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</si>
  <si>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</si>
  <si>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</si>
  <si>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</si>
  <si>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</si>
  <si>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</si>
  <si>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</si>
  <si>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</si>
  <si>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总计</t>
  </si>
  <si>
    <t>201</t>
  </si>
  <si>
    <t>一般公共服务支出</t>
  </si>
  <si>
    <t>03</t>
  </si>
  <si>
    <t>01</t>
  </si>
  <si>
    <t xml:space="preserve">    行政运行（政府办公厅（室）及相关机构事务）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</si>
  <si>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2</t>
    </r>
  </si>
  <si>
    <t xml:space="preserve">  一般行政事务管理（政府办公厅（室）及相关机构事务）</t>
  </si>
  <si>
    <t xml:space="preserve">   机关服务（政府办公厅（室）及相关机构事务）</t>
  </si>
  <si>
    <t>99</t>
  </si>
  <si>
    <t>其他政府办公厅（室）及相关机构事务支出</t>
  </si>
  <si>
    <t>210</t>
  </si>
  <si>
    <t>医疗卫生类科目支出</t>
  </si>
  <si>
    <t>11</t>
  </si>
  <si>
    <t>行政单位医疗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</si>
  <si>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</si>
  <si>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3</t>
    </r>
  </si>
  <si>
    <t>公务员医疗补助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</si>
  <si>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08</t>
    </r>
  </si>
  <si>
    <t>社会保障和就业支出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</si>
  <si>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</t>
    </r>
  </si>
  <si>
    <t>机关事业单位基本养老保险缴费支出</t>
  </si>
  <si>
    <t>05</t>
  </si>
  <si>
    <t>06</t>
  </si>
  <si>
    <t>机关事业单位职业年金缴费支出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</si>
  <si>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7</t>
    </r>
  </si>
  <si>
    <t>财政对工伤保险基金的补助</t>
  </si>
  <si>
    <t>财政对生育保险基金的补助</t>
  </si>
  <si>
    <t>221</t>
  </si>
  <si>
    <t>住房保障支出</t>
  </si>
  <si>
    <t xml:space="preserve">  </t>
  </si>
  <si>
    <t xml:space="preserve">    廉租住房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</si>
  <si>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</si>
  <si>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</si>
  <si>
    <t>住房公积金</t>
  </si>
  <si>
    <t>附件3</t>
  </si>
  <si>
    <r>
      <rPr>
        <b/>
        <sz val="16"/>
        <rFont val="宋体"/>
        <charset val="134"/>
      </rPr>
      <t>2</t>
    </r>
    <r>
      <rPr>
        <b/>
        <sz val="16"/>
        <rFont val="宋体"/>
        <charset val="134"/>
      </rPr>
      <t>019年</t>
    </r>
    <r>
      <rPr>
        <b/>
        <sz val="16"/>
        <rFont val="宋体"/>
        <charset val="134"/>
      </rPr>
      <t>一般公共预算基本支出表</t>
    </r>
  </si>
  <si>
    <t>经济分类科目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</si>
  <si>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9年基本支出</t>
    </r>
  </si>
  <si>
    <t>人员经费</t>
  </si>
  <si>
    <t>公用经费</t>
  </si>
  <si>
    <t>工资福利支出</t>
  </si>
  <si>
    <t xml:space="preserve">  基本工资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</si>
  <si>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</si>
  <si>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</si>
  <si>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</si>
  <si>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</si>
  <si>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</si>
  <si>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</si>
  <si>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</si>
  <si>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</si>
  <si>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</si>
  <si>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</si>
  <si>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</si>
  <si>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</si>
  <si>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</si>
  <si>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工会经费</t>
  </si>
  <si>
    <t xml:space="preserve">  福利费</t>
  </si>
  <si>
    <t xml:space="preserve">  其他交通费用</t>
  </si>
  <si>
    <t>对个人和家庭的补助</t>
  </si>
  <si>
    <t xml:space="preserve">  生活补助</t>
  </si>
  <si>
    <t xml:space="preserve">  其他对个人和家庭的补助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</si>
  <si>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</si>
  <si>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</si>
  <si>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</si>
  <si>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</si>
  <si>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2019年预算数</t>
  </si>
  <si>
    <t>2018年预算数</t>
  </si>
  <si>
    <t>其中:一般公共预算安排数增减对比</t>
  </si>
  <si>
    <t>2019年预算数（全口径）</t>
  </si>
  <si>
    <t>其中：一般公共预算安排预算数</t>
  </si>
  <si>
    <t>2018年预算数（全口径）</t>
  </si>
  <si>
    <t>增减额</t>
  </si>
  <si>
    <t>增减率</t>
  </si>
  <si>
    <t>增减原因</t>
  </si>
  <si>
    <t>接待减少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</si>
  <si>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</si>
  <si>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</si>
  <si>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</si>
  <si>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</si>
  <si>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</si>
  <si>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附件5</t>
  </si>
  <si>
    <t>政府性基金预算拨款支出预算表</t>
  </si>
  <si>
    <t>单位代码</t>
  </si>
  <si>
    <t>单位名称（功能分类科目名称）</t>
  </si>
  <si>
    <t>对企事业单位的补贴</t>
  </si>
  <si>
    <t>转移性支出</t>
  </si>
  <si>
    <t>债务利息支出</t>
  </si>
  <si>
    <t>债务还本支出</t>
  </si>
  <si>
    <t>基本建设支出</t>
  </si>
  <si>
    <t>其他资本性支出</t>
  </si>
  <si>
    <t>其他支出</t>
  </si>
  <si>
    <t>科学技术支出</t>
  </si>
  <si>
    <t xml:space="preserve">  核电站乏燃料处理处置基金支出</t>
  </si>
  <si>
    <t xml:space="preserve">    乏燃料运输</t>
  </si>
  <si>
    <t>……</t>
  </si>
  <si>
    <t>207</t>
  </si>
  <si>
    <t>文化体育与传媒支出</t>
  </si>
  <si>
    <t>07</t>
  </si>
  <si>
    <t xml:space="preserve">  国家电影事业发展专项资金及对应专项债务收入安排的支出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</si>
  <si>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</si>
  <si>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资助国产影片放映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</si>
  <si>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29</t>
    </r>
  </si>
  <si>
    <t>60</t>
  </si>
  <si>
    <t xml:space="preserve">  彩票公益金及对应专项债务收入安排的支出</t>
  </si>
  <si>
    <t xml:space="preserve">    用于补充全国社会保障基金的彩票公益金支出</t>
  </si>
  <si>
    <t>附件6</t>
  </si>
  <si>
    <t>部门收支总表</t>
  </si>
  <si>
    <t xml:space="preserve">收 入 项 目 </t>
  </si>
  <si>
    <t>2019年部门
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</si>
  <si>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</si>
  <si>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</si>
  <si>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</si>
  <si>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</si>
  <si>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</si>
  <si>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</si>
  <si>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</si>
  <si>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</si>
  <si>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</si>
  <si>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</si>
  <si>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</si>
  <si>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</si>
  <si>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</si>
  <si>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</si>
  <si>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</si>
  <si>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</si>
  <si>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</si>
  <si>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</si>
  <si>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</si>
  <si>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</si>
  <si>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七、已列支结转指标资金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</si>
  <si>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</si>
  <si>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</si>
  <si>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</si>
  <si>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</si>
  <si>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</si>
  <si>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</si>
  <si>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</si>
  <si>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</si>
  <si>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一般公共预算收入</t>
  </si>
  <si>
    <t>政府性基金预算拨款</t>
  </si>
  <si>
    <t>纳入财政专户管理的收入安排资金</t>
  </si>
  <si>
    <t>未纳入财政专户管理的收入安排的资金</t>
  </si>
  <si>
    <t>其他上级补助收入</t>
  </si>
  <si>
    <t>其他结转、结余资金</t>
  </si>
  <si>
    <t>已列支结转指标资金</t>
  </si>
  <si>
    <t>经费拨款</t>
  </si>
  <si>
    <t>纳入预算管理的非税收入安排的资金</t>
  </si>
  <si>
    <t>一般债券收入</t>
  </si>
  <si>
    <t>市本级</t>
  </si>
  <si>
    <t>市本级（上年结转、结余）</t>
  </si>
  <si>
    <t>自治区补助</t>
  </si>
  <si>
    <t>自治区补助（上年结转、结余）</t>
  </si>
  <si>
    <t>专项债券收入</t>
  </si>
  <si>
    <t>专项债券收入（上年结转、结余）</t>
  </si>
  <si>
    <t>教育收费收入安排的资金</t>
  </si>
  <si>
    <t>教育收费收入安排的资金（上年结转、结余）</t>
  </si>
  <si>
    <t>其他收入安排的资金</t>
  </si>
  <si>
    <t>其他收入安排的资金（上年结转、结余）</t>
  </si>
  <si>
    <t>事业收入经营安排的资金</t>
  </si>
  <si>
    <t>经营收入安排的资金</t>
  </si>
  <si>
    <t>上年结转结余</t>
  </si>
  <si>
    <t>小计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</si>
  <si>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</si>
  <si>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</si>
  <si>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</si>
  <si>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</si>
  <si>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</si>
  <si>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上年结转、结余（非税收入安排的资金）</t>
  </si>
  <si>
    <t>一般债券（本年）</t>
  </si>
  <si>
    <t>一般债券（上年结转、结余）</t>
  </si>
  <si>
    <t>玉东新区工委管委办公室</t>
  </si>
  <si>
    <t xml:space="preserve">                                        </t>
  </si>
  <si>
    <t>附件8</t>
  </si>
  <si>
    <t>部门支出总表</t>
  </si>
  <si>
    <t>单位名称（功能分类项目名称）</t>
  </si>
  <si>
    <t>对企事业单位的补助</t>
  </si>
  <si>
    <t>其他基本性支出</t>
  </si>
  <si>
    <t>玉林市玉东新区工委管委办公室</t>
  </si>
  <si>
    <t>行政运行（政府办公厅(室）及相关机构事务）</t>
  </si>
  <si>
    <t>机关服务（（政府办公厅(室）及相关机构事务）</t>
  </si>
  <si>
    <t>02</t>
  </si>
  <si>
    <t>一般行政管理事务（政府办公厅(室）及相关机构事务)</t>
  </si>
  <si>
    <t>其他政府办公厅(室）及相关机构事务</t>
  </si>
  <si>
    <t>27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</si>
</sst>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"/>
  </numFmts>
  <fonts count="32">
    <font>
      <sz val="11"/>
      <color theme="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6"/>
      <name val="宋体"/>
      <charset val="134"/>
    </font>
    <font>
      <sz val="16"/>
      <color rgb="FF0000FF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" fillId="8" borderId="12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3" fillId="0" borderId="13" applyNumberFormat="0" applyFill="0" applyAlignment="0" applyProtection="0">
      <alignment vertical="center"/>
    </xf>
    <xf numFmtId="0" fontId="3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7" fillId="13" borderId="16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/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</cellStyleXfs>
  <cellXfs count="183">
    <xf numFmtId="0" fontId="0" fillId="0" borderId="0" xfId="0">
      <alignment vertical="center"/>
    </xf>
    <xf numFmtId="0" fontId="1" fillId="0" borderId="0" xfId="46" applyFont="1"/>
    <xf numFmtId="0" fontId="2" fillId="0" borderId="0" xfId="46" applyFont="1" applyAlignment="1">
      <alignment horizontal="center"/>
    </xf>
    <xf numFmtId="0" fontId="1" fillId="0" borderId="0" xfId="46" applyFont="1" applyAlignment="1">
      <alignment vertical="center" wrapText="1"/>
    </xf>
    <xf numFmtId="0" fontId="3" fillId="0" borderId="1" xfId="21" applyBorder="1" applyAlignment="1">
      <alignment horizontal="center" vertical="center"/>
    </xf>
    <xf numFmtId="0" fontId="3" fillId="0" borderId="1" xfId="21" applyBorder="1" applyAlignment="1">
      <alignment horizontal="center" vertical="center" wrapText="1"/>
    </xf>
    <xf numFmtId="0" fontId="3" fillId="0" borderId="1" xfId="21" applyBorder="1">
      <alignment vertical="center"/>
    </xf>
    <xf numFmtId="49" fontId="3" fillId="0" borderId="1" xfId="21" applyNumberFormat="1" applyBorder="1">
      <alignment vertical="center"/>
    </xf>
    <xf numFmtId="0" fontId="3" fillId="0" borderId="1" xfId="21" applyBorder="1" applyAlignment="1">
      <alignment vertical="center" wrapText="1"/>
    </xf>
    <xf numFmtId="0" fontId="1" fillId="0" borderId="0" xfId="46" applyFont="1" applyAlignment="1">
      <alignment horizontal="center" wrapText="1"/>
    </xf>
    <xf numFmtId="0" fontId="1" fillId="0" borderId="0" xfId="46" applyFont="1" applyAlignment="1">
      <alignment horizontal="right" wrapText="1"/>
    </xf>
    <xf numFmtId="0" fontId="3" fillId="0" borderId="0" xfId="46" applyAlignment="1">
      <alignment vertical="center" wrapText="1"/>
    </xf>
    <xf numFmtId="0" fontId="4" fillId="0" borderId="0" xfId="60" applyFont="1" applyFill="1"/>
    <xf numFmtId="41" fontId="1" fillId="0" borderId="0" xfId="45" applyFont="1" applyFill="1" applyAlignment="1"/>
    <xf numFmtId="41" fontId="3" fillId="0" borderId="0" xfId="45" applyFont="1" applyAlignment="1">
      <alignment horizontal="center"/>
    </xf>
    <xf numFmtId="0" fontId="3" fillId="0" borderId="0" xfId="60" applyFont="1"/>
    <xf numFmtId="0" fontId="5" fillId="0" borderId="0" xfId="60" applyAlignment="1">
      <alignment horizontal="left" vertical="center"/>
    </xf>
    <xf numFmtId="0" fontId="5" fillId="0" borderId="0" xfId="60" applyFill="1" applyAlignment="1">
      <alignment horizontal="right" vertical="center" wrapText="1"/>
    </xf>
    <xf numFmtId="0" fontId="5" fillId="0" borderId="0" xfId="60"/>
    <xf numFmtId="0" fontId="6" fillId="0" borderId="0" xfId="60" applyFont="1"/>
    <xf numFmtId="0" fontId="7" fillId="0" borderId="0" xfId="60" applyFont="1" applyFill="1" applyAlignment="1">
      <alignment horizontal="centerContinuous"/>
    </xf>
    <xf numFmtId="0" fontId="4" fillId="0" borderId="0" xfId="60" applyFont="1" applyFill="1" applyAlignment="1">
      <alignment horizontal="centerContinuous"/>
    </xf>
    <xf numFmtId="0" fontId="1" fillId="0" borderId="0" xfId="60" applyFont="1" applyFill="1" applyAlignment="1">
      <alignment horizontal="left" vertical="center"/>
    </xf>
    <xf numFmtId="0" fontId="1" fillId="0" borderId="0" xfId="60" applyNumberFormat="1" applyFont="1" applyFill="1" applyAlignment="1" applyProtection="1"/>
    <xf numFmtId="0" fontId="1" fillId="0" borderId="1" xfId="45" applyNumberFormat="1" applyFont="1" applyFill="1" applyBorder="1" applyAlignment="1" applyProtection="1">
      <alignment horizontal="center" vertical="center" wrapText="1"/>
    </xf>
    <xf numFmtId="49" fontId="6" fillId="2" borderId="2" xfId="60" applyNumberFormat="1" applyFont="1" applyFill="1" applyBorder="1" applyAlignment="1">
      <alignment horizontal="center" vertical="center" wrapText="1"/>
    </xf>
    <xf numFmtId="49" fontId="1" fillId="2" borderId="2" xfId="60" applyNumberFormat="1" applyFont="1" applyFill="1" applyBorder="1" applyAlignment="1" applyProtection="1">
      <alignment horizontal="center" vertical="center"/>
    </xf>
    <xf numFmtId="49" fontId="1" fillId="2" borderId="3" xfId="60" applyNumberFormat="1" applyFont="1" applyFill="1" applyBorder="1" applyAlignment="1" applyProtection="1">
      <alignment horizontal="center" vertical="center"/>
    </xf>
    <xf numFmtId="49" fontId="6" fillId="2" borderId="1" xfId="60" applyNumberFormat="1" applyFont="1" applyFill="1" applyBorder="1" applyAlignment="1">
      <alignment horizontal="center" vertical="center" wrapText="1"/>
    </xf>
    <xf numFmtId="49" fontId="1" fillId="0" borderId="4" xfId="60" applyNumberFormat="1" applyFont="1" applyFill="1" applyBorder="1" applyAlignment="1" applyProtection="1">
      <alignment horizontal="center" vertical="center" wrapText="1"/>
    </xf>
    <xf numFmtId="49" fontId="1" fillId="0" borderId="2" xfId="60" applyNumberFormat="1" applyFont="1" applyFill="1" applyBorder="1" applyAlignment="1" applyProtection="1">
      <alignment horizontal="center" vertical="center"/>
    </xf>
    <xf numFmtId="49" fontId="1" fillId="0" borderId="3" xfId="60" applyNumberFormat="1" applyFont="1" applyFill="1" applyBorder="1" applyAlignment="1" applyProtection="1">
      <alignment horizontal="center" vertical="center"/>
    </xf>
    <xf numFmtId="49" fontId="1" fillId="0" borderId="5" xfId="60" applyNumberFormat="1" applyFont="1" applyFill="1" applyBorder="1" applyAlignment="1" applyProtection="1">
      <alignment horizontal="center" vertical="center"/>
    </xf>
    <xf numFmtId="0" fontId="1" fillId="0" borderId="6" xfId="45" applyNumberFormat="1" applyFont="1" applyFill="1" applyBorder="1" applyAlignment="1" applyProtection="1">
      <alignment horizontal="center" vertical="center" wrapText="1"/>
    </xf>
    <xf numFmtId="49" fontId="6" fillId="2" borderId="6" xfId="60" applyNumberFormat="1" applyFont="1" applyFill="1" applyBorder="1" applyAlignment="1">
      <alignment horizontal="center" vertical="center" wrapText="1"/>
    </xf>
    <xf numFmtId="49" fontId="1" fillId="0" borderId="2" xfId="60" applyNumberFormat="1" applyFont="1" applyFill="1" applyBorder="1" applyAlignment="1" applyProtection="1">
      <alignment horizontal="center" vertical="center" wrapText="1"/>
    </xf>
    <xf numFmtId="49" fontId="1" fillId="0" borderId="7" xfId="60" applyNumberFormat="1" applyFont="1" applyFill="1" applyBorder="1" applyAlignment="1" applyProtection="1">
      <alignment horizontal="center" vertical="center" wrapText="1"/>
    </xf>
    <xf numFmtId="49" fontId="1" fillId="2" borderId="7" xfId="60" applyNumberFormat="1" applyFont="1" applyFill="1" applyBorder="1" applyAlignment="1" applyProtection="1">
      <alignment horizontal="center" vertical="center" wrapText="1"/>
    </xf>
    <xf numFmtId="49" fontId="1" fillId="0" borderId="6" xfId="60" applyNumberFormat="1" applyFont="1" applyFill="1" applyBorder="1" applyAlignment="1" applyProtection="1">
      <alignment horizontal="center" vertical="center"/>
    </xf>
    <xf numFmtId="0" fontId="1" fillId="0" borderId="6" xfId="60" applyNumberFormat="1" applyFont="1" applyFill="1" applyBorder="1" applyAlignment="1" applyProtection="1">
      <alignment horizontal="center" vertical="center"/>
    </xf>
    <xf numFmtId="49" fontId="1" fillId="0" borderId="2" xfId="60" applyNumberFormat="1" applyFont="1" applyFill="1" applyBorder="1" applyAlignment="1" applyProtection="1">
      <alignment horizontal="left" vertical="center" wrapText="1"/>
    </xf>
    <xf numFmtId="176" fontId="1" fillId="0" borderId="1" xfId="58" applyNumberFormat="1" applyFont="1" applyFill="1" applyBorder="1" applyAlignment="1">
      <alignment horizontal="right" vertical="center"/>
    </xf>
    <xf numFmtId="176" fontId="1" fillId="0" borderId="2" xfId="60" applyNumberFormat="1" applyFont="1" applyFill="1" applyBorder="1" applyAlignment="1" applyProtection="1">
      <alignment horizontal="right" vertical="center" wrapText="1"/>
    </xf>
    <xf numFmtId="0" fontId="0" fillId="0" borderId="1" xfId="0" applyBorder="1">
      <alignment vertical="center"/>
    </xf>
    <xf numFmtId="49" fontId="1" fillId="2" borderId="5" xfId="60" applyNumberFormat="1" applyFont="1" applyFill="1" applyBorder="1" applyAlignment="1" applyProtection="1">
      <alignment horizontal="center" vertical="center"/>
    </xf>
    <xf numFmtId="49" fontId="1" fillId="0" borderId="8" xfId="60" applyNumberFormat="1" applyFont="1" applyFill="1" applyBorder="1" applyAlignment="1" applyProtection="1">
      <alignment horizontal="center" vertical="center" wrapText="1"/>
    </xf>
    <xf numFmtId="49" fontId="1" fillId="2" borderId="7" xfId="60" applyNumberFormat="1" applyFont="1" applyFill="1" applyBorder="1" applyAlignment="1">
      <alignment horizontal="center" vertical="center" wrapText="1"/>
    </xf>
    <xf numFmtId="49" fontId="1" fillId="2" borderId="4" xfId="60" applyNumberFormat="1" applyFont="1" applyFill="1" applyBorder="1" applyAlignment="1">
      <alignment horizontal="center" vertical="center" wrapText="1"/>
    </xf>
    <xf numFmtId="176" fontId="1" fillId="0" borderId="1" xfId="60" applyNumberFormat="1" applyFont="1" applyFill="1" applyBorder="1" applyAlignment="1" applyProtection="1">
      <alignment horizontal="right" vertical="center" wrapText="1"/>
    </xf>
    <xf numFmtId="176" fontId="1" fillId="0" borderId="3" xfId="60" applyNumberFormat="1" applyFont="1" applyFill="1" applyBorder="1" applyAlignment="1" applyProtection="1">
      <alignment horizontal="right" vertical="center" wrapText="1"/>
    </xf>
    <xf numFmtId="0" fontId="1" fillId="0" borderId="2" xfId="45" applyNumberFormat="1" applyFont="1" applyFill="1" applyBorder="1" applyAlignment="1" applyProtection="1">
      <alignment horizontal="center" vertical="center"/>
    </xf>
    <xf numFmtId="0" fontId="1" fillId="0" borderId="3" xfId="45" applyNumberFormat="1" applyFont="1" applyFill="1" applyBorder="1" applyAlignment="1" applyProtection="1">
      <alignment horizontal="center" vertical="center"/>
    </xf>
    <xf numFmtId="0" fontId="1" fillId="0" borderId="5" xfId="45" applyNumberFormat="1" applyFont="1" applyFill="1" applyBorder="1" applyAlignment="1" applyProtection="1">
      <alignment horizontal="center" vertical="center"/>
    </xf>
    <xf numFmtId="49" fontId="1" fillId="0" borderId="9" xfId="60" applyNumberFormat="1" applyFont="1" applyFill="1" applyBorder="1" applyAlignment="1" applyProtection="1">
      <alignment horizontal="center" vertical="center" wrapText="1"/>
    </xf>
    <xf numFmtId="0" fontId="1" fillId="0" borderId="1" xfId="60" applyNumberFormat="1" applyFont="1" applyFill="1" applyBorder="1" applyAlignment="1" applyProtection="1">
      <alignment horizontal="center" vertical="center"/>
    </xf>
    <xf numFmtId="49" fontId="1" fillId="0" borderId="1" xfId="60" applyNumberFormat="1" applyFont="1" applyFill="1" applyBorder="1" applyAlignment="1" applyProtection="1">
      <alignment horizontal="center" vertical="center" wrapText="1"/>
    </xf>
    <xf numFmtId="49" fontId="1" fillId="2" borderId="1" xfId="60" applyNumberFormat="1" applyFont="1" applyFill="1" applyBorder="1" applyAlignment="1" applyProtection="1">
      <alignment horizontal="center" vertical="center" wrapText="1"/>
    </xf>
    <xf numFmtId="49" fontId="1" fillId="0" borderId="3" xfId="60" applyNumberFormat="1" applyFont="1" applyFill="1" applyBorder="1" applyAlignment="1" applyProtection="1">
      <alignment horizontal="center" vertical="center" wrapText="1"/>
    </xf>
    <xf numFmtId="176" fontId="6" fillId="0" borderId="2" xfId="60" applyNumberFormat="1" applyFont="1" applyFill="1" applyBorder="1" applyAlignment="1" applyProtection="1">
      <alignment horizontal="right" vertical="center" wrapText="1"/>
    </xf>
    <xf numFmtId="49" fontId="1" fillId="2" borderId="2" xfId="60" applyNumberFormat="1" applyFont="1" applyFill="1" applyBorder="1" applyAlignment="1" applyProtection="1">
      <alignment horizontal="center" vertical="center" wrapText="1"/>
    </xf>
    <xf numFmtId="49" fontId="1" fillId="2" borderId="3" xfId="60" applyNumberFormat="1" applyFont="1" applyFill="1" applyBorder="1" applyAlignment="1" applyProtection="1">
      <alignment horizontal="center" vertical="center" wrapText="1"/>
    </xf>
    <xf numFmtId="49" fontId="1" fillId="2" borderId="5" xfId="60" applyNumberFormat="1" applyFont="1" applyFill="1" applyBorder="1" applyAlignment="1" applyProtection="1">
      <alignment horizontal="center" vertical="center" wrapText="1"/>
    </xf>
    <xf numFmtId="0" fontId="6" fillId="0" borderId="2" xfId="60" applyNumberFormat="1" applyFont="1" applyFill="1" applyBorder="1" applyAlignment="1" applyProtection="1">
      <alignment horizontal="center" vertical="center" wrapText="1"/>
    </xf>
    <xf numFmtId="0" fontId="6" fillId="0" borderId="7" xfId="60" applyNumberFormat="1" applyFont="1" applyFill="1" applyBorder="1" applyAlignment="1" applyProtection="1">
      <alignment horizontal="center" vertical="center" wrapText="1"/>
    </xf>
    <xf numFmtId="0" fontId="6" fillId="0" borderId="1" xfId="60" applyNumberFormat="1" applyFont="1" applyFill="1" applyBorder="1" applyAlignment="1" applyProtection="1">
      <alignment horizontal="center" vertical="center" wrapText="1"/>
    </xf>
    <xf numFmtId="0" fontId="1" fillId="0" borderId="0" xfId="60" applyNumberFormat="1" applyFont="1" applyFill="1" applyAlignment="1" applyProtection="1">
      <alignment horizontal="right"/>
    </xf>
    <xf numFmtId="0" fontId="6" fillId="0" borderId="3" xfId="60" applyNumberFormat="1" applyFont="1" applyFill="1" applyBorder="1" applyAlignment="1" applyProtection="1">
      <alignment horizontal="center" vertical="center" wrapText="1"/>
    </xf>
    <xf numFmtId="0" fontId="6" fillId="0" borderId="5" xfId="60" applyNumberFormat="1" applyFont="1" applyFill="1" applyBorder="1" applyAlignment="1" applyProtection="1">
      <alignment horizontal="center" vertical="center" wrapText="1"/>
    </xf>
    <xf numFmtId="41" fontId="1" fillId="0" borderId="6" xfId="45" applyFont="1" applyBorder="1" applyAlignment="1">
      <alignment horizontal="center" vertical="center" wrapText="1"/>
    </xf>
    <xf numFmtId="0" fontId="6" fillId="0" borderId="9" xfId="60" applyNumberFormat="1" applyFont="1" applyFill="1" applyBorder="1" applyAlignment="1" applyProtection="1">
      <alignment horizontal="center" vertical="center" wrapText="1"/>
    </xf>
    <xf numFmtId="49" fontId="6" fillId="0" borderId="4" xfId="60" applyNumberFormat="1" applyFont="1" applyFill="1" applyBorder="1" applyAlignment="1" applyProtection="1">
      <alignment horizontal="center" vertical="center" wrapText="1"/>
    </xf>
    <xf numFmtId="49" fontId="6" fillId="0" borderId="7" xfId="60" applyNumberFormat="1" applyFont="1" applyFill="1" applyBorder="1" applyAlignment="1" applyProtection="1">
      <alignment horizontal="center" vertical="center" wrapText="1"/>
    </xf>
    <xf numFmtId="41" fontId="1" fillId="0" borderId="10" xfId="45" applyFont="1" applyBorder="1" applyAlignment="1">
      <alignment horizontal="center" vertical="center" wrapText="1"/>
    </xf>
    <xf numFmtId="49" fontId="6" fillId="0" borderId="2" xfId="60" applyNumberFormat="1" applyFont="1" applyFill="1" applyBorder="1" applyAlignment="1" applyProtection="1">
      <alignment horizontal="center" vertical="center" wrapText="1"/>
    </xf>
    <xf numFmtId="49" fontId="6" fillId="0" borderId="1" xfId="60" applyNumberFormat="1" applyFont="1" applyFill="1" applyBorder="1" applyAlignment="1" applyProtection="1">
      <alignment horizontal="center" vertical="center" wrapText="1"/>
    </xf>
    <xf numFmtId="41" fontId="1" fillId="0" borderId="7" xfId="45" applyFont="1" applyBorder="1" applyAlignment="1">
      <alignment horizontal="center" vertical="center" wrapText="1"/>
    </xf>
    <xf numFmtId="41" fontId="8" fillId="0" borderId="0" xfId="45" applyAlignment="1"/>
    <xf numFmtId="176" fontId="6" fillId="0" borderId="1" xfId="45" applyNumberFormat="1" applyFont="1" applyFill="1" applyBorder="1" applyAlignment="1">
      <alignment horizontal="right" vertical="center" wrapText="1"/>
    </xf>
    <xf numFmtId="41" fontId="8" fillId="0" borderId="0" xfId="45" applyFill="1" applyAlignment="1">
      <alignment horizontal="right" vertical="center" wrapText="1"/>
    </xf>
    <xf numFmtId="0" fontId="1" fillId="0" borderId="0" xfId="60" applyFont="1"/>
    <xf numFmtId="0" fontId="4" fillId="0" borderId="0" xfId="60" applyFont="1"/>
    <xf numFmtId="0" fontId="1" fillId="0" borderId="0" xfId="60" applyFont="1" applyAlignment="1">
      <alignment horizontal="center" vertical="center" wrapText="1"/>
    </xf>
    <xf numFmtId="0" fontId="1" fillId="0" borderId="0" xfId="60" applyFont="1" applyFill="1" applyAlignment="1">
      <alignment vertical="center" wrapText="1"/>
    </xf>
    <xf numFmtId="0" fontId="1" fillId="0" borderId="0" xfId="60" applyFont="1" applyAlignment="1">
      <alignment vertical="center" wrapText="1"/>
    </xf>
    <xf numFmtId="0" fontId="1" fillId="0" borderId="0" xfId="60" applyFont="1" applyFill="1" applyAlignment="1">
      <alignment horizontal="center" vertical="center" wrapText="1"/>
    </xf>
    <xf numFmtId="0" fontId="1" fillId="0" borderId="0" xfId="60" applyFont="1" applyAlignment="1">
      <alignment vertical="center"/>
    </xf>
    <xf numFmtId="0" fontId="7" fillId="0" borderId="0" xfId="60" applyFont="1" applyAlignment="1">
      <alignment horizontal="center" vertical="center"/>
    </xf>
    <xf numFmtId="0" fontId="9" fillId="0" borderId="0" xfId="60" applyFont="1" applyFill="1"/>
    <xf numFmtId="41" fontId="1" fillId="0" borderId="0" xfId="43" applyFont="1" applyFill="1" applyAlignment="1"/>
    <xf numFmtId="0" fontId="1" fillId="0" borderId="9" xfId="60" applyFont="1" applyBorder="1" applyAlignment="1">
      <alignment horizontal="right"/>
    </xf>
    <xf numFmtId="0" fontId="1" fillId="0" borderId="1" xfId="60" applyFont="1" applyFill="1" applyBorder="1" applyAlignment="1">
      <alignment horizontal="center" vertical="center" wrapText="1"/>
    </xf>
    <xf numFmtId="0" fontId="1" fillId="0" borderId="6" xfId="60" applyFont="1" applyFill="1" applyBorder="1" applyAlignment="1">
      <alignment horizontal="center" vertical="center" wrapText="1"/>
    </xf>
    <xf numFmtId="0" fontId="1" fillId="0" borderId="1" xfId="60" applyFont="1" applyBorder="1" applyAlignment="1">
      <alignment horizontal="center" vertical="center" wrapText="1"/>
    </xf>
    <xf numFmtId="0" fontId="1" fillId="0" borderId="6" xfId="60" applyFont="1" applyBorder="1" applyAlignment="1">
      <alignment horizontal="center" vertical="center" wrapText="1"/>
    </xf>
    <xf numFmtId="0" fontId="1" fillId="0" borderId="2" xfId="60" applyFont="1" applyFill="1" applyBorder="1" applyAlignment="1">
      <alignment vertical="center" wrapText="1"/>
    </xf>
    <xf numFmtId="0" fontId="1" fillId="0" borderId="5" xfId="60" applyFont="1" applyFill="1" applyBorder="1" applyAlignment="1">
      <alignment vertical="center" wrapText="1"/>
    </xf>
    <xf numFmtId="0" fontId="1" fillId="0" borderId="2" xfId="60" applyFont="1" applyFill="1" applyBorder="1" applyAlignment="1">
      <alignment horizontal="left" vertical="center" wrapText="1"/>
    </xf>
    <xf numFmtId="176" fontId="1" fillId="0" borderId="6" xfId="60" applyNumberFormat="1" applyFont="1" applyFill="1" applyBorder="1" applyAlignment="1" applyProtection="1">
      <alignment horizontal="right" vertical="center" wrapText="1"/>
    </xf>
    <xf numFmtId="176" fontId="1" fillId="0" borderId="7" xfId="60" applyNumberFormat="1" applyFont="1" applyFill="1" applyBorder="1" applyAlignment="1" applyProtection="1">
      <alignment horizontal="right" vertical="center" wrapText="1"/>
    </xf>
    <xf numFmtId="0" fontId="1" fillId="0" borderId="2" xfId="60" applyFont="1" applyBorder="1" applyAlignment="1">
      <alignment vertical="center" wrapText="1"/>
    </xf>
    <xf numFmtId="176" fontId="1" fillId="0" borderId="10" xfId="60" applyNumberFormat="1" applyFont="1" applyFill="1" applyBorder="1" applyAlignment="1" applyProtection="1">
      <alignment horizontal="right" vertical="center" wrapText="1"/>
    </xf>
    <xf numFmtId="0" fontId="1" fillId="0" borderId="1" xfId="60" applyFont="1" applyFill="1" applyBorder="1" applyAlignment="1">
      <alignment vertical="center" wrapText="1"/>
    </xf>
    <xf numFmtId="176" fontId="1" fillId="0" borderId="7" xfId="60" applyNumberFormat="1" applyFont="1" applyFill="1" applyBorder="1" applyAlignment="1">
      <alignment horizontal="right" vertical="center" wrapText="1"/>
    </xf>
    <xf numFmtId="176" fontId="1" fillId="0" borderId="1" xfId="60" applyNumberFormat="1" applyFont="1" applyFill="1" applyBorder="1" applyAlignment="1">
      <alignment horizontal="right" vertical="center" wrapText="1"/>
    </xf>
    <xf numFmtId="0" fontId="1" fillId="0" borderId="2" xfId="60" applyFont="1" applyFill="1" applyBorder="1" applyAlignment="1">
      <alignment horizontal="center" vertical="center" wrapText="1"/>
    </xf>
    <xf numFmtId="0" fontId="1" fillId="0" borderId="5" xfId="60" applyFont="1" applyFill="1" applyBorder="1" applyAlignment="1">
      <alignment horizontal="center" vertical="center" wrapText="1"/>
    </xf>
    <xf numFmtId="0" fontId="9" fillId="0" borderId="2" xfId="60" applyFont="1" applyFill="1" applyBorder="1" applyAlignment="1">
      <alignment vertical="center" wrapText="1"/>
    </xf>
    <xf numFmtId="0" fontId="1" fillId="2" borderId="5" xfId="60" applyFont="1" applyFill="1" applyBorder="1" applyAlignment="1">
      <alignment horizontal="center" vertical="center" wrapText="1"/>
    </xf>
    <xf numFmtId="0" fontId="10" fillId="0" borderId="2" xfId="60" applyFont="1" applyFill="1" applyBorder="1" applyAlignment="1">
      <alignment horizontal="center" vertical="center" wrapText="1"/>
    </xf>
    <xf numFmtId="176" fontId="10" fillId="0" borderId="6" xfId="60" applyNumberFormat="1" applyFont="1" applyFill="1" applyBorder="1" applyAlignment="1" applyProtection="1">
      <alignment horizontal="right" vertical="center" wrapText="1"/>
    </xf>
    <xf numFmtId="0" fontId="10" fillId="0" borderId="5" xfId="60" applyFont="1" applyFill="1" applyBorder="1" applyAlignment="1">
      <alignment horizontal="right" vertical="center" wrapText="1"/>
    </xf>
    <xf numFmtId="176" fontId="10" fillId="0" borderId="1" xfId="60" applyNumberFormat="1" applyFont="1" applyFill="1" applyBorder="1" applyAlignment="1" applyProtection="1">
      <alignment horizontal="right" vertical="center" wrapText="1"/>
    </xf>
    <xf numFmtId="0" fontId="10" fillId="0" borderId="5" xfId="60" applyFont="1" applyFill="1" applyBorder="1" applyAlignment="1">
      <alignment horizontal="center" vertical="center" wrapText="1"/>
    </xf>
    <xf numFmtId="0" fontId="1" fillId="0" borderId="1" xfId="60" applyFont="1" applyBorder="1" applyAlignment="1">
      <alignment vertical="center" wrapText="1"/>
    </xf>
    <xf numFmtId="176" fontId="1" fillId="0" borderId="7" xfId="60" applyNumberFormat="1" applyFont="1" applyFill="1" applyBorder="1" applyAlignment="1">
      <alignment vertical="center" wrapText="1"/>
    </xf>
    <xf numFmtId="0" fontId="1" fillId="2" borderId="1" xfId="60" applyFont="1" applyFill="1" applyBorder="1" applyAlignment="1">
      <alignment vertical="center" wrapText="1"/>
    </xf>
    <xf numFmtId="176" fontId="1" fillId="0" borderId="1" xfId="60" applyNumberFormat="1" applyFont="1" applyBorder="1" applyAlignment="1">
      <alignment vertical="center" wrapText="1"/>
    </xf>
    <xf numFmtId="176" fontId="1" fillId="0" borderId="1" xfId="60" applyNumberFormat="1" applyFont="1" applyFill="1" applyBorder="1" applyAlignment="1">
      <alignment vertical="center" wrapText="1"/>
    </xf>
    <xf numFmtId="176" fontId="1" fillId="0" borderId="6" xfId="60" applyNumberFormat="1" applyFont="1" applyFill="1" applyBorder="1" applyAlignment="1">
      <alignment horizontal="right" vertical="center" wrapText="1"/>
    </xf>
    <xf numFmtId="3" fontId="1" fillId="0" borderId="0" xfId="60" applyNumberFormat="1" applyFont="1" applyFill="1" applyAlignment="1">
      <alignment vertical="center" wrapText="1"/>
    </xf>
    <xf numFmtId="0" fontId="1" fillId="0" borderId="0" xfId="60" applyNumberFormat="1" applyFont="1" applyFill="1" applyAlignment="1" applyProtection="1">
      <alignment horizontal="left" vertical="center"/>
    </xf>
    <xf numFmtId="0" fontId="5" fillId="0" borderId="0" xfId="60" applyFill="1"/>
    <xf numFmtId="0" fontId="3" fillId="0" borderId="0" xfId="59" applyAlignment="1">
      <alignment vertical="center" wrapText="1"/>
    </xf>
    <xf numFmtId="0" fontId="3" fillId="0" borderId="0" xfId="59" applyFill="1"/>
    <xf numFmtId="0" fontId="3" fillId="0" borderId="0" xfId="59"/>
    <xf numFmtId="0" fontId="1" fillId="0" borderId="0" xfId="12" applyFont="1"/>
    <xf numFmtId="0" fontId="3" fillId="0" borderId="0" xfId="12"/>
    <xf numFmtId="0" fontId="2" fillId="0" borderId="0" xfId="12" applyFont="1" applyAlignment="1">
      <alignment horizontal="center"/>
    </xf>
    <xf numFmtId="0" fontId="1" fillId="0" borderId="0" xfId="12" applyFont="1" applyAlignment="1">
      <alignment vertical="center" wrapText="1"/>
    </xf>
    <xf numFmtId="0" fontId="1" fillId="0" borderId="1" xfId="12" applyFont="1" applyBorder="1" applyAlignment="1">
      <alignment horizontal="center" vertical="center" wrapText="1"/>
    </xf>
    <xf numFmtId="0" fontId="1" fillId="0" borderId="6" xfId="12" applyFont="1" applyBorder="1" applyAlignment="1">
      <alignment horizontal="center" vertical="center" wrapText="1"/>
    </xf>
    <xf numFmtId="0" fontId="1" fillId="0" borderId="7" xfId="12" applyFont="1" applyBorder="1" applyAlignment="1">
      <alignment horizontal="center" vertical="center" wrapText="1"/>
    </xf>
    <xf numFmtId="0" fontId="1" fillId="0" borderId="1" xfId="12" applyFont="1" applyBorder="1" applyAlignment="1">
      <alignment vertical="center" wrapText="1"/>
    </xf>
    <xf numFmtId="0" fontId="1" fillId="0" borderId="2" xfId="12" applyFont="1" applyBorder="1" applyAlignment="1">
      <alignment horizontal="center" vertical="center" wrapText="1"/>
    </xf>
    <xf numFmtId="0" fontId="1" fillId="0" borderId="2" xfId="12" applyFont="1" applyBorder="1" applyAlignment="1">
      <alignment horizontal="left" vertical="center" wrapText="1"/>
    </xf>
    <xf numFmtId="49" fontId="1" fillId="0" borderId="1" xfId="12" applyNumberFormat="1" applyFont="1" applyFill="1" applyBorder="1" applyAlignment="1">
      <alignment vertical="center"/>
    </xf>
    <xf numFmtId="0" fontId="1" fillId="0" borderId="1" xfId="59" applyNumberFormat="1" applyFont="1" applyFill="1" applyBorder="1" applyAlignment="1">
      <alignment horizontal="left" vertical="center"/>
    </xf>
    <xf numFmtId="176" fontId="1" fillId="0" borderId="1" xfId="12" applyNumberFormat="1" applyFont="1" applyFill="1" applyBorder="1" applyAlignment="1">
      <alignment horizontal="right" vertical="center"/>
    </xf>
    <xf numFmtId="0" fontId="1" fillId="0" borderId="1" xfId="59" applyNumberFormat="1" applyFont="1" applyFill="1" applyBorder="1" applyAlignment="1">
      <alignment horizontal="left" vertical="center" wrapText="1"/>
    </xf>
    <xf numFmtId="49" fontId="1" fillId="0" borderId="1" xfId="12" applyNumberFormat="1" applyFont="1" applyFill="1" applyBorder="1" applyAlignment="1">
      <alignment vertical="center" wrapText="1"/>
    </xf>
    <xf numFmtId="0" fontId="1" fillId="0" borderId="9" xfId="12" applyFont="1" applyBorder="1" applyAlignment="1">
      <alignment horizontal="right" wrapText="1"/>
    </xf>
    <xf numFmtId="0" fontId="3" fillId="0" borderId="0" xfId="59" applyAlignment="1">
      <alignment wrapText="1"/>
    </xf>
    <xf numFmtId="0" fontId="1" fillId="0" borderId="0" xfId="59" applyFont="1"/>
    <xf numFmtId="0" fontId="2" fillId="0" borderId="0" xfId="59" applyFont="1" applyAlignment="1">
      <alignment horizontal="center" vertical="center"/>
    </xf>
    <xf numFmtId="0" fontId="1" fillId="0" borderId="0" xfId="59" applyFont="1" applyAlignment="1">
      <alignment vertical="center"/>
    </xf>
    <xf numFmtId="0" fontId="1" fillId="0" borderId="0" xfId="59" applyFont="1" applyAlignment="1">
      <alignment horizontal="right" vertical="center"/>
    </xf>
    <xf numFmtId="0" fontId="1" fillId="0" borderId="1" xfId="59" applyFont="1" applyBorder="1" applyAlignment="1">
      <alignment horizontal="center" vertical="center"/>
    </xf>
    <xf numFmtId="0" fontId="1" fillId="0" borderId="2" xfId="59" applyFont="1" applyBorder="1" applyAlignment="1">
      <alignment horizontal="center" vertical="center"/>
    </xf>
    <xf numFmtId="0" fontId="1" fillId="0" borderId="5" xfId="59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/>
    </xf>
    <xf numFmtId="0" fontId="1" fillId="0" borderId="1" xfId="59" applyFont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/>
    </xf>
    <xf numFmtId="176" fontId="1" fillId="0" borderId="1" xfId="59" applyNumberFormat="1" applyFont="1" applyFill="1" applyBorder="1" applyAlignment="1">
      <alignment horizontal="right" vertical="center"/>
    </xf>
    <xf numFmtId="176" fontId="1" fillId="0" borderId="1" xfId="59" applyNumberFormat="1" applyFont="1" applyFill="1" applyBorder="1"/>
    <xf numFmtId="0" fontId="3" fillId="0" borderId="1" xfId="59" applyFill="1" applyBorder="1"/>
    <xf numFmtId="0" fontId="3" fillId="0" borderId="1" xfId="59" applyFont="1" applyFill="1" applyBorder="1"/>
    <xf numFmtId="0" fontId="1" fillId="0" borderId="1" xfId="59" applyFont="1" applyFill="1" applyBorder="1" applyAlignment="1">
      <alignment vertical="center"/>
    </xf>
    <xf numFmtId="0" fontId="1" fillId="0" borderId="1" xfId="59" applyFont="1" applyFill="1" applyBorder="1"/>
    <xf numFmtId="0" fontId="3" fillId="0" borderId="0" xfId="59" applyFont="1"/>
    <xf numFmtId="49" fontId="3" fillId="0" borderId="0" xfId="59" applyNumberFormat="1"/>
    <xf numFmtId="0" fontId="3" fillId="0" borderId="0" xfId="59" applyAlignment="1">
      <alignment horizontal="left"/>
    </xf>
    <xf numFmtId="0" fontId="1" fillId="0" borderId="0" xfId="59" applyFont="1" applyAlignment="1">
      <alignment horizontal="left"/>
    </xf>
    <xf numFmtId="0" fontId="11" fillId="0" borderId="0" xfId="59" applyFont="1" applyAlignment="1">
      <alignment horizontal="center" vertical="center"/>
    </xf>
    <xf numFmtId="49" fontId="1" fillId="0" borderId="0" xfId="59" applyNumberFormat="1" applyFont="1" applyAlignment="1">
      <alignment vertical="center"/>
    </xf>
    <xf numFmtId="0" fontId="1" fillId="0" borderId="0" xfId="59" applyFont="1" applyAlignment="1">
      <alignment horizontal="left" vertical="center"/>
    </xf>
    <xf numFmtId="0" fontId="1" fillId="0" borderId="1" xfId="59" applyFont="1" applyBorder="1" applyAlignment="1">
      <alignment horizontal="left" vertical="center"/>
    </xf>
    <xf numFmtId="49" fontId="1" fillId="0" borderId="1" xfId="59" applyNumberFormat="1" applyFont="1" applyBorder="1" applyAlignment="1">
      <alignment horizontal="center" vertical="center"/>
    </xf>
    <xf numFmtId="49" fontId="1" fillId="0" borderId="1" xfId="59" applyNumberFormat="1" applyFont="1" applyFill="1" applyBorder="1" applyAlignment="1">
      <alignment vertical="center"/>
    </xf>
    <xf numFmtId="49" fontId="1" fillId="0" borderId="1" xfId="59" applyNumberFormat="1" applyFont="1" applyFill="1" applyBorder="1" applyAlignment="1">
      <alignment horizontal="left" vertical="center"/>
    </xf>
    <xf numFmtId="0" fontId="3" fillId="0" borderId="1" xfId="59" applyBorder="1"/>
    <xf numFmtId="49" fontId="3" fillId="0" borderId="1" xfId="59" applyNumberFormat="1" applyFont="1" applyBorder="1"/>
    <xf numFmtId="0" fontId="12" fillId="0" borderId="0" xfId="0" applyFont="1" applyAlignment="1">
      <alignment horizontal="justify" vertical="center"/>
    </xf>
    <xf numFmtId="0" fontId="3" fillId="0" borderId="0" xfId="58" applyFill="1"/>
    <xf numFmtId="0" fontId="3" fillId="0" borderId="0" xfId="58"/>
    <xf numFmtId="0" fontId="1" fillId="0" borderId="0" xfId="58" applyFont="1"/>
    <xf numFmtId="0" fontId="2" fillId="0" borderId="0" xfId="58" applyFont="1" applyAlignment="1">
      <alignment horizontal="center" vertical="center"/>
    </xf>
    <xf numFmtId="0" fontId="1" fillId="0" borderId="0" xfId="58" applyFont="1" applyAlignment="1">
      <alignment horizontal="center" vertical="center"/>
    </xf>
    <xf numFmtId="0" fontId="1" fillId="0" borderId="1" xfId="58" applyFont="1" applyBorder="1" applyAlignment="1">
      <alignment horizontal="center" vertical="center"/>
    </xf>
    <xf numFmtId="0" fontId="3" fillId="0" borderId="0" xfId="58" applyAlignment="1"/>
    <xf numFmtId="0" fontId="1" fillId="0" borderId="1" xfId="58" applyFont="1" applyBorder="1" applyAlignment="1">
      <alignment horizontal="center" vertical="center" wrapText="1"/>
    </xf>
    <xf numFmtId="177" fontId="1" fillId="0" borderId="1" xfId="58" applyNumberFormat="1" applyFont="1" applyFill="1" applyBorder="1" applyAlignment="1">
      <alignment vertical="center"/>
    </xf>
    <xf numFmtId="0" fontId="1" fillId="0" borderId="1" xfId="58" applyFont="1" applyFill="1" applyBorder="1"/>
    <xf numFmtId="177" fontId="1" fillId="0" borderId="1" xfId="58" applyNumberFormat="1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_5.政府性基金预算拨款支出预算表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千位分隔[0] 2" xfId="43"/>
    <cellStyle name="强调文字颜色 3" xfId="44" builtinId="37"/>
    <cellStyle name="千位分隔[0] 3" xfId="45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千位分隔[0] 2 2" xfId="52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 5" xfId="61"/>
    <cellStyle name="常规 7" xfId="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C25" sqref="C25"/>
    </sheetView>
  </sheetViews>
  <sheetFormatPr defaultColWidth="9" defaultRowHeight="14.25" outlineLevelCol="6"/>
  <cols>
    <col min="1" max="1" width="23.75" style="173" customWidth="1"/>
    <col min="2" max="2" width="11.25" style="173" customWidth="1"/>
    <col min="3" max="3" width="27.375" style="173" customWidth="1"/>
    <col min="4" max="4" width="10.625" style="173" customWidth="1"/>
    <col min="5" max="5" width="11.25" style="173" customWidth="1"/>
    <col min="6" max="6" width="12" style="173" customWidth="1"/>
    <col min="7" max="16384" width="9" style="173"/>
  </cols>
  <sheetData>
    <row r="1" customHeight="1" spans="1:1">
      <c r="A1" s="174" t="s">
        <v>0</v>
      </c>
    </row>
    <row r="2" ht="20.25" customHeight="1" spans="1:6">
      <c r="A2" s="175" t="s">
        <v>1</v>
      </c>
      <c r="B2" s="175"/>
      <c r="C2" s="175"/>
      <c r="D2" s="175"/>
      <c r="E2" s="175"/>
      <c r="F2" s="175"/>
    </row>
    <row r="3" ht="20.25" customHeight="1" spans="1:6">
      <c r="A3" s="174"/>
      <c r="B3" s="174"/>
      <c r="C3" s="174"/>
      <c r="D3" s="174"/>
      <c r="E3" s="174"/>
      <c r="F3" s="176" t="s">
        <v>2</v>
      </c>
    </row>
    <row r="4" ht="18.75" customHeight="1" spans="1:7">
      <c r="A4" s="177" t="s">
        <v>3</v>
      </c>
      <c r="B4" s="177"/>
      <c r="C4" s="177" t="s">
        <v>4</v>
      </c>
      <c r="D4" s="177"/>
      <c r="E4" s="177"/>
      <c r="F4" s="177"/>
      <c r="G4" s="178"/>
    </row>
    <row r="5" ht="18.75" customHeight="1" spans="1:6">
      <c r="A5" s="177" t="s">
        <v>5</v>
      </c>
      <c r="B5" s="177" t="s">
        <v>6</v>
      </c>
      <c r="C5" s="177" t="s">
        <v>5</v>
      </c>
      <c r="D5" s="177" t="s">
        <v>7</v>
      </c>
      <c r="E5" s="179" t="s">
        <v>8</v>
      </c>
      <c r="F5" s="179" t="s">
        <v>9</v>
      </c>
    </row>
    <row r="6" s="172" customFormat="1" ht="18.75" customHeight="1" spans="1:6">
      <c r="A6" s="180" t="s">
        <v>10</v>
      </c>
      <c r="B6" s="41">
        <v>1539.6</v>
      </c>
      <c r="C6" s="180" t="s">
        <v>11</v>
      </c>
      <c r="D6" s="41">
        <v>1539.6</v>
      </c>
      <c r="E6" s="41">
        <v>1539.6</v>
      </c>
      <c r="F6" s="41">
        <f>SUM(F7:F32)</f>
        <v>0</v>
      </c>
    </row>
    <row r="7" s="172" customFormat="1" ht="18.75" customHeight="1" spans="1:6">
      <c r="A7" s="180" t="s">
        <v>12</v>
      </c>
      <c r="B7" s="41">
        <v>1539.6</v>
      </c>
      <c r="C7" s="156" t="s">
        <v>13</v>
      </c>
      <c r="D7" s="41">
        <v>1439.72</v>
      </c>
      <c r="E7" s="41">
        <v>1439.72</v>
      </c>
      <c r="F7" s="41">
        <v>0</v>
      </c>
    </row>
    <row r="8" s="172" customFormat="1" ht="18.75" customHeight="1" spans="1:6">
      <c r="A8" s="180" t="s">
        <v>14</v>
      </c>
      <c r="B8" s="41">
        <v>0</v>
      </c>
      <c r="C8" s="156" t="s">
        <v>15</v>
      </c>
      <c r="D8" s="41">
        <f t="shared" ref="D8:D33" si="0">E8+F8</f>
        <v>0</v>
      </c>
      <c r="E8" s="41">
        <f t="shared" ref="E8:E13" si="1">F8+G8</f>
        <v>0</v>
      </c>
      <c r="F8" s="41">
        <v>0</v>
      </c>
    </row>
    <row r="9" s="172" customFormat="1" ht="18.75" customHeight="1" spans="1:6">
      <c r="A9" s="180"/>
      <c r="B9" s="41"/>
      <c r="C9" s="156" t="s">
        <v>16</v>
      </c>
      <c r="D9" s="41">
        <f t="shared" si="0"/>
        <v>0</v>
      </c>
      <c r="E9" s="41">
        <f t="shared" si="1"/>
        <v>0</v>
      </c>
      <c r="F9" s="41">
        <v>0</v>
      </c>
    </row>
    <row r="10" s="172" customFormat="1" ht="18.75" customHeight="1" spans="1:6">
      <c r="A10" s="180" t="s">
        <v>17</v>
      </c>
      <c r="B10" s="41"/>
      <c r="C10" s="156" t="s">
        <v>18</v>
      </c>
      <c r="D10" s="41">
        <f t="shared" si="0"/>
        <v>0</v>
      </c>
      <c r="E10" s="41">
        <f t="shared" si="1"/>
        <v>0</v>
      </c>
      <c r="F10" s="41">
        <v>0</v>
      </c>
    </row>
    <row r="11" s="172" customFormat="1" ht="18.75" customHeight="1" spans="1:6">
      <c r="A11" s="180" t="s">
        <v>19</v>
      </c>
      <c r="B11" s="41"/>
      <c r="C11" s="156" t="s">
        <v>20</v>
      </c>
      <c r="D11" s="41">
        <f t="shared" si="0"/>
        <v>0</v>
      </c>
      <c r="E11" s="41">
        <f t="shared" si="1"/>
        <v>0</v>
      </c>
      <c r="F11" s="41">
        <v>0</v>
      </c>
    </row>
    <row r="12" s="172" customFormat="1" ht="18.75" customHeight="1" spans="1:6">
      <c r="A12" s="180" t="s">
        <v>21</v>
      </c>
      <c r="B12" s="41">
        <v>0</v>
      </c>
      <c r="C12" s="156" t="s">
        <v>22</v>
      </c>
      <c r="D12" s="41">
        <f t="shared" si="0"/>
        <v>0</v>
      </c>
      <c r="E12" s="41">
        <f t="shared" si="1"/>
        <v>0</v>
      </c>
      <c r="F12" s="41">
        <v>0</v>
      </c>
    </row>
    <row r="13" s="172" customFormat="1" ht="18.75" customHeight="1" spans="1:6">
      <c r="A13" s="180"/>
      <c r="B13" s="41"/>
      <c r="C13" s="156" t="s">
        <v>23</v>
      </c>
      <c r="D13" s="41">
        <f t="shared" si="0"/>
        <v>0</v>
      </c>
      <c r="E13" s="41">
        <f t="shared" si="1"/>
        <v>0</v>
      </c>
      <c r="F13" s="41">
        <v>0</v>
      </c>
    </row>
    <row r="14" s="172" customFormat="1" ht="18.75" customHeight="1" spans="1:6">
      <c r="A14" s="181"/>
      <c r="B14" s="41"/>
      <c r="C14" s="156" t="s">
        <v>24</v>
      </c>
      <c r="D14" s="41">
        <v>55.28</v>
      </c>
      <c r="E14" s="41">
        <v>55.28</v>
      </c>
      <c r="F14" s="41">
        <v>0</v>
      </c>
    </row>
    <row r="15" s="172" customFormat="1" ht="18.75" customHeight="1" spans="1:6">
      <c r="A15" s="181"/>
      <c r="B15" s="41"/>
      <c r="C15" s="156" t="s">
        <v>25</v>
      </c>
      <c r="D15" s="41">
        <v>21.33</v>
      </c>
      <c r="E15" s="41">
        <v>21.33</v>
      </c>
      <c r="F15" s="41">
        <v>0</v>
      </c>
    </row>
    <row r="16" s="172" customFormat="1" ht="18.75" customHeight="1" spans="1:6">
      <c r="A16" s="181"/>
      <c r="B16" s="41"/>
      <c r="C16" s="156" t="s">
        <v>26</v>
      </c>
      <c r="D16" s="41">
        <f t="shared" si="0"/>
        <v>0</v>
      </c>
      <c r="E16" s="41">
        <f t="shared" ref="E16:E24" si="2">F16+G16</f>
        <v>0</v>
      </c>
      <c r="F16" s="41">
        <v>0</v>
      </c>
    </row>
    <row r="17" s="172" customFormat="1" ht="18.75" customHeight="1" spans="1:6">
      <c r="A17" s="181"/>
      <c r="B17" s="41"/>
      <c r="C17" s="156" t="s">
        <v>27</v>
      </c>
      <c r="D17" s="41">
        <f t="shared" si="0"/>
        <v>0</v>
      </c>
      <c r="E17" s="41">
        <f t="shared" si="2"/>
        <v>0</v>
      </c>
      <c r="F17" s="41">
        <v>0</v>
      </c>
    </row>
    <row r="18" s="172" customFormat="1" ht="18.75" customHeight="1" spans="1:6">
      <c r="A18" s="181"/>
      <c r="B18" s="41"/>
      <c r="C18" s="156" t="s">
        <v>28</v>
      </c>
      <c r="D18" s="41">
        <f t="shared" si="0"/>
        <v>0</v>
      </c>
      <c r="E18" s="41">
        <f t="shared" si="2"/>
        <v>0</v>
      </c>
      <c r="F18" s="41">
        <v>0</v>
      </c>
    </row>
    <row r="19" s="172" customFormat="1" ht="18.75" customHeight="1" spans="1:6">
      <c r="A19" s="181"/>
      <c r="B19" s="41"/>
      <c r="C19" s="156" t="s">
        <v>29</v>
      </c>
      <c r="D19" s="41">
        <f t="shared" si="0"/>
        <v>0</v>
      </c>
      <c r="E19" s="41">
        <f t="shared" si="2"/>
        <v>0</v>
      </c>
      <c r="F19" s="41">
        <v>0</v>
      </c>
    </row>
    <row r="20" s="172" customFormat="1" ht="18.75" customHeight="1" spans="1:6">
      <c r="A20" s="181"/>
      <c r="B20" s="41"/>
      <c r="C20" s="156" t="s">
        <v>30</v>
      </c>
      <c r="D20" s="41">
        <f t="shared" si="0"/>
        <v>0</v>
      </c>
      <c r="E20" s="41">
        <f t="shared" si="2"/>
        <v>0</v>
      </c>
      <c r="F20" s="41">
        <v>0</v>
      </c>
    </row>
    <row r="21" s="172" customFormat="1" ht="18.75" customHeight="1" spans="1:6">
      <c r="A21" s="181"/>
      <c r="B21" s="41"/>
      <c r="C21" s="156" t="s">
        <v>31</v>
      </c>
      <c r="D21" s="41">
        <f t="shared" si="0"/>
        <v>0</v>
      </c>
      <c r="E21" s="41">
        <f t="shared" si="2"/>
        <v>0</v>
      </c>
      <c r="F21" s="41">
        <v>0</v>
      </c>
    </row>
    <row r="22" s="172" customFormat="1" ht="18.75" customHeight="1" spans="1:6">
      <c r="A22" s="181"/>
      <c r="B22" s="41"/>
      <c r="C22" s="156" t="s">
        <v>32</v>
      </c>
      <c r="D22" s="41">
        <f t="shared" si="0"/>
        <v>0</v>
      </c>
      <c r="E22" s="41">
        <f t="shared" si="2"/>
        <v>0</v>
      </c>
      <c r="F22" s="41">
        <v>0</v>
      </c>
    </row>
    <row r="23" s="172" customFormat="1" ht="18.75" customHeight="1" spans="1:6">
      <c r="A23" s="181"/>
      <c r="B23" s="41"/>
      <c r="C23" s="156" t="s">
        <v>33</v>
      </c>
      <c r="D23" s="41">
        <f t="shared" si="0"/>
        <v>0</v>
      </c>
      <c r="E23" s="41">
        <f t="shared" si="2"/>
        <v>0</v>
      </c>
      <c r="F23" s="41">
        <v>0</v>
      </c>
    </row>
    <row r="24" s="172" customFormat="1" ht="18.75" customHeight="1" spans="1:6">
      <c r="A24" s="181"/>
      <c r="B24" s="41"/>
      <c r="C24" s="156" t="s">
        <v>34</v>
      </c>
      <c r="D24" s="41">
        <f t="shared" si="0"/>
        <v>0</v>
      </c>
      <c r="E24" s="41">
        <f t="shared" si="2"/>
        <v>0</v>
      </c>
      <c r="F24" s="41">
        <v>0</v>
      </c>
    </row>
    <row r="25" s="172" customFormat="1" ht="18.75" customHeight="1" spans="1:6">
      <c r="A25" s="181"/>
      <c r="B25" s="41"/>
      <c r="C25" s="156" t="s">
        <v>35</v>
      </c>
      <c r="D25" s="41">
        <v>23.27</v>
      </c>
      <c r="E25" s="41">
        <v>23.27</v>
      </c>
      <c r="F25" s="41">
        <v>0</v>
      </c>
    </row>
    <row r="26" s="172" customFormat="1" ht="18.75" customHeight="1" spans="1:6">
      <c r="A26" s="181"/>
      <c r="B26" s="41"/>
      <c r="C26" s="156" t="s">
        <v>36</v>
      </c>
      <c r="D26" s="41">
        <f t="shared" si="0"/>
        <v>0</v>
      </c>
      <c r="E26" s="41">
        <f t="shared" ref="E26:E32" si="3">F26+G26</f>
        <v>0</v>
      </c>
      <c r="F26" s="41">
        <v>0</v>
      </c>
    </row>
    <row r="27" s="172" customFormat="1" ht="18.75" customHeight="1" spans="1:6">
      <c r="A27" s="181"/>
      <c r="B27" s="41"/>
      <c r="C27" s="156" t="s">
        <v>37</v>
      </c>
      <c r="D27" s="41">
        <f t="shared" si="0"/>
        <v>0</v>
      </c>
      <c r="E27" s="41">
        <f t="shared" si="3"/>
        <v>0</v>
      </c>
      <c r="F27" s="41">
        <v>0</v>
      </c>
    </row>
    <row r="28" s="172" customFormat="1" ht="18.75" customHeight="1" spans="1:6">
      <c r="A28" s="181"/>
      <c r="B28" s="41"/>
      <c r="C28" s="156" t="s">
        <v>38</v>
      </c>
      <c r="D28" s="41">
        <f t="shared" si="0"/>
        <v>0</v>
      </c>
      <c r="E28" s="41">
        <f t="shared" si="3"/>
        <v>0</v>
      </c>
      <c r="F28" s="41">
        <v>0</v>
      </c>
    </row>
    <row r="29" s="172" customFormat="1" ht="18.75" customHeight="1" spans="1:6">
      <c r="A29" s="181"/>
      <c r="B29" s="41"/>
      <c r="C29" s="156" t="s">
        <v>39</v>
      </c>
      <c r="D29" s="41">
        <f t="shared" si="0"/>
        <v>0</v>
      </c>
      <c r="E29" s="41">
        <f t="shared" si="3"/>
        <v>0</v>
      </c>
      <c r="F29" s="41">
        <v>0</v>
      </c>
    </row>
    <row r="30" s="172" customFormat="1" ht="18.75" customHeight="1" spans="1:6">
      <c r="A30" s="181"/>
      <c r="B30" s="41"/>
      <c r="C30" s="156" t="s">
        <v>40</v>
      </c>
      <c r="D30" s="41">
        <f t="shared" si="0"/>
        <v>0</v>
      </c>
      <c r="E30" s="41">
        <f t="shared" si="3"/>
        <v>0</v>
      </c>
      <c r="F30" s="41">
        <v>0</v>
      </c>
    </row>
    <row r="31" s="172" customFormat="1" ht="18.75" customHeight="1" spans="1:6">
      <c r="A31" s="181"/>
      <c r="B31" s="41"/>
      <c r="C31" s="156" t="s">
        <v>41</v>
      </c>
      <c r="D31" s="41">
        <f t="shared" si="0"/>
        <v>0</v>
      </c>
      <c r="E31" s="41">
        <f t="shared" si="3"/>
        <v>0</v>
      </c>
      <c r="F31" s="41">
        <v>0</v>
      </c>
    </row>
    <row r="32" s="172" customFormat="1" ht="18.75" customHeight="1" spans="1:6">
      <c r="A32" s="181"/>
      <c r="B32" s="41"/>
      <c r="C32" s="156" t="s">
        <v>42</v>
      </c>
      <c r="D32" s="41">
        <f t="shared" si="0"/>
        <v>0</v>
      </c>
      <c r="E32" s="41">
        <f t="shared" si="3"/>
        <v>0</v>
      </c>
      <c r="F32" s="41">
        <v>0</v>
      </c>
    </row>
    <row r="33" s="172" customFormat="1" ht="18.75" customHeight="1" spans="1:6">
      <c r="A33" s="182" t="s">
        <v>43</v>
      </c>
      <c r="B33" s="41">
        <f>B7</f>
        <v>1539.6</v>
      </c>
      <c r="C33" s="182" t="s">
        <v>44</v>
      </c>
      <c r="D33" s="41">
        <f>SUM(D7:D32)</f>
        <v>1539.6</v>
      </c>
      <c r="E33" s="41">
        <f>SUM(E7:E32)</f>
        <v>1539.6</v>
      </c>
      <c r="F33" s="41">
        <f>F6</f>
        <v>0</v>
      </c>
    </row>
  </sheetData>
  <sheetProtection formatCells="0" formatColumns="0" formatRows="0"/>
  <mergeCells count="3">
    <mergeCell ref="A2:F2"/>
    <mergeCell ref="A4:B4"/>
    <mergeCell ref="C4:F4"/>
  </mergeCells>
  <printOptions horizontalCentered="1"/>
  <pageMargins left="0.354166666666667" right="0.471527777777778" top="0.984027777777778" bottom="0.984027777777778" header="0.511805555555556" footer="0.511805555555556"/>
  <pageSetup paperSize="9" scale="9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showGridLines="0" showZeros="0" workbookViewId="0">
      <selection activeCell="F7" sqref="F7"/>
    </sheetView>
  </sheetViews>
  <sheetFormatPr defaultColWidth="3.5" defaultRowHeight="14.25" outlineLevelCol="6"/>
  <cols>
    <col min="1" max="1" width="5.625" style="124" customWidth="1"/>
    <col min="2" max="2" width="5.75" style="159" customWidth="1"/>
    <col min="3" max="3" width="5.5" style="159" customWidth="1"/>
    <col min="4" max="4" width="43.25" style="160" customWidth="1"/>
    <col min="5" max="5" width="13.625" style="124" customWidth="1"/>
    <col min="6" max="6" width="13.25" style="124" customWidth="1"/>
    <col min="7" max="7" width="13.75" style="124" customWidth="1"/>
    <col min="8" max="254" width="9" style="124" customWidth="1"/>
    <col min="255" max="16384" width="3.5" style="124"/>
  </cols>
  <sheetData>
    <row r="1" customHeight="1" spans="1:2">
      <c r="A1" s="161" t="s">
        <v>45</v>
      </c>
      <c r="B1" s="161"/>
    </row>
    <row r="2" ht="25.5" customHeight="1" spans="1:7">
      <c r="A2" s="143" t="s">
        <v>46</v>
      </c>
      <c r="B2" s="162"/>
      <c r="C2" s="162"/>
      <c r="D2" s="162"/>
      <c r="E2" s="162"/>
      <c r="F2" s="162"/>
      <c r="G2" s="162"/>
    </row>
    <row r="3" ht="16.5" customHeight="1" spans="1:7">
      <c r="A3" s="144"/>
      <c r="B3" s="163"/>
      <c r="C3" s="163"/>
      <c r="D3" s="164"/>
      <c r="E3" s="144"/>
      <c r="F3" s="144"/>
      <c r="G3" s="145" t="s">
        <v>2</v>
      </c>
    </row>
    <row r="4" ht="19.5" customHeight="1" spans="1:7">
      <c r="A4" s="146" t="s">
        <v>47</v>
      </c>
      <c r="B4" s="146"/>
      <c r="C4" s="146"/>
      <c r="D4" s="165" t="s">
        <v>48</v>
      </c>
      <c r="E4" s="151" t="s">
        <v>7</v>
      </c>
      <c r="F4" s="151" t="s">
        <v>49</v>
      </c>
      <c r="G4" s="151" t="s">
        <v>50</v>
      </c>
    </row>
    <row r="5" ht="19.5" customHeight="1" spans="1:7">
      <c r="A5" s="146" t="s">
        <v>51</v>
      </c>
      <c r="B5" s="166" t="s">
        <v>52</v>
      </c>
      <c r="C5" s="166" t="s">
        <v>53</v>
      </c>
      <c r="D5" s="165"/>
      <c r="E5" s="151"/>
      <c r="F5" s="151"/>
      <c r="G5" s="151"/>
    </row>
    <row r="6" ht="19.5" customHeight="1" spans="1:7">
      <c r="A6" s="146" t="s">
        <v>54</v>
      </c>
      <c r="B6" s="166" t="s">
        <v>54</v>
      </c>
      <c r="C6" s="166" t="s">
        <v>54</v>
      </c>
      <c r="D6" s="165" t="s">
        <v>54</v>
      </c>
      <c r="E6" s="151">
        <v>1</v>
      </c>
      <c r="F6" s="151">
        <v>2</v>
      </c>
      <c r="G6" s="151">
        <v>3</v>
      </c>
    </row>
    <row r="7" ht="19.5" customHeight="1" spans="1:7">
      <c r="A7" s="146"/>
      <c r="B7" s="166"/>
      <c r="C7" s="166"/>
      <c r="D7" s="165" t="s">
        <v>55</v>
      </c>
      <c r="E7" s="151">
        <f>E8+E13+E16+E21</f>
        <v>1539.6</v>
      </c>
      <c r="F7" s="151">
        <f>F8+F13+F16+F21</f>
        <v>608.6</v>
      </c>
      <c r="G7" s="151">
        <f>G8</f>
        <v>931</v>
      </c>
    </row>
    <row r="8" ht="19.5" customHeight="1" spans="1:7">
      <c r="A8" s="167" t="s">
        <v>56</v>
      </c>
      <c r="B8" s="167"/>
      <c r="C8" s="167"/>
      <c r="D8" s="136" t="s">
        <v>57</v>
      </c>
      <c r="E8" s="152">
        <f>SUM(E9:E12)</f>
        <v>1439.72</v>
      </c>
      <c r="F8" s="152">
        <f>SUM(F9)</f>
        <v>508.72</v>
      </c>
      <c r="G8" s="152">
        <f>SUM(G9:G12)</f>
        <v>931</v>
      </c>
    </row>
    <row r="9" ht="21" customHeight="1" spans="1:7">
      <c r="A9" s="167" t="s">
        <v>56</v>
      </c>
      <c r="B9" s="167" t="s">
        <v>58</v>
      </c>
      <c r="C9" s="167" t="s">
        <v>59</v>
      </c>
      <c r="D9" s="168" t="s">
        <v>60</v>
      </c>
      <c r="E9" s="152">
        <f t="shared" ref="E9:E15" si="0">F9+G9</f>
        <v>682.72</v>
      </c>
      <c r="F9" s="152">
        <v>508.72</v>
      </c>
      <c r="G9" s="152">
        <v>174</v>
      </c>
    </row>
    <row r="10" ht="21" customHeight="1" spans="1:7">
      <c r="A10" s="167"/>
      <c r="B10" s="167"/>
      <c r="C10" s="167" t="s">
        <v>61</v>
      </c>
      <c r="D10" s="168" t="s">
        <v>62</v>
      </c>
      <c r="E10" s="152">
        <f t="shared" si="0"/>
        <v>35</v>
      </c>
      <c r="F10" s="152"/>
      <c r="G10" s="152">
        <v>35</v>
      </c>
    </row>
    <row r="11" ht="21" customHeight="1" spans="1:7">
      <c r="A11" s="167"/>
      <c r="B11" s="167"/>
      <c r="C11" s="167" t="s">
        <v>58</v>
      </c>
      <c r="D11" s="168" t="s">
        <v>63</v>
      </c>
      <c r="E11" s="152">
        <f t="shared" si="0"/>
        <v>372</v>
      </c>
      <c r="F11" s="152"/>
      <c r="G11" s="152">
        <v>372</v>
      </c>
    </row>
    <row r="12" ht="21" customHeight="1" spans="1:7">
      <c r="A12" s="167"/>
      <c r="B12" s="167"/>
      <c r="C12" s="167" t="s">
        <v>64</v>
      </c>
      <c r="D12" s="168" t="s">
        <v>65</v>
      </c>
      <c r="E12" s="152">
        <f t="shared" si="0"/>
        <v>350</v>
      </c>
      <c r="F12" s="152"/>
      <c r="G12" s="152">
        <v>350</v>
      </c>
    </row>
    <row r="13" ht="21" customHeight="1" spans="1:7">
      <c r="A13" s="167" t="s">
        <v>66</v>
      </c>
      <c r="B13" s="167"/>
      <c r="C13" s="167"/>
      <c r="D13" s="168" t="s">
        <v>67</v>
      </c>
      <c r="E13" s="152">
        <f t="shared" si="0"/>
        <v>21.34</v>
      </c>
      <c r="F13" s="152">
        <f>F14+F15</f>
        <v>21.34</v>
      </c>
      <c r="G13" s="152"/>
    </row>
    <row r="14" ht="19.5" customHeight="1" spans="1:7">
      <c r="A14" s="169"/>
      <c r="B14" s="167" t="s">
        <v>68</v>
      </c>
      <c r="C14" s="167" t="s">
        <v>59</v>
      </c>
      <c r="D14" s="136" t="s">
        <v>69</v>
      </c>
      <c r="E14" s="152">
        <f t="shared" si="0"/>
        <v>13.58</v>
      </c>
      <c r="F14" s="152">
        <v>13.58</v>
      </c>
      <c r="G14" s="152"/>
    </row>
    <row r="15" ht="19.5" customHeight="1" spans="1:7">
      <c r="A15" s="167"/>
      <c r="B15" s="167" t="s">
        <v>70</v>
      </c>
      <c r="C15" s="167" t="s">
        <v>71</v>
      </c>
      <c r="D15" s="136" t="s">
        <v>72</v>
      </c>
      <c r="E15" s="152">
        <f t="shared" si="0"/>
        <v>7.76</v>
      </c>
      <c r="F15" s="152">
        <v>7.76</v>
      </c>
      <c r="G15" s="152"/>
    </row>
    <row r="16" ht="19.5" customHeight="1" spans="1:7">
      <c r="A16" s="167" t="s">
        <v>73</v>
      </c>
      <c r="B16" s="167"/>
      <c r="C16" s="167"/>
      <c r="D16" s="168" t="s">
        <v>74</v>
      </c>
      <c r="E16" s="152">
        <f>SUM(E17:E20)</f>
        <v>55.26</v>
      </c>
      <c r="F16" s="152">
        <f>SUM(F17:F20)</f>
        <v>55.26</v>
      </c>
      <c r="G16" s="152"/>
    </row>
    <row r="17" ht="19.5" customHeight="1" spans="1:7">
      <c r="A17" s="167"/>
      <c r="B17" s="167" t="s">
        <v>75</v>
      </c>
      <c r="C17" s="167" t="s">
        <v>75</v>
      </c>
      <c r="D17" s="136" t="s">
        <v>76</v>
      </c>
      <c r="E17" s="152">
        <f>F17+G17</f>
        <v>38.79</v>
      </c>
      <c r="F17" s="152">
        <v>38.79</v>
      </c>
      <c r="G17" s="152"/>
    </row>
    <row r="18" ht="19.5" customHeight="1" spans="1:7">
      <c r="A18" s="167"/>
      <c r="B18" s="167" t="s">
        <v>77</v>
      </c>
      <c r="C18" s="167" t="s">
        <v>78</v>
      </c>
      <c r="D18" s="136" t="s">
        <v>79</v>
      </c>
      <c r="E18" s="152">
        <f>F18+G18</f>
        <v>15.52</v>
      </c>
      <c r="F18" s="152">
        <v>15.52</v>
      </c>
      <c r="G18" s="152"/>
    </row>
    <row r="19" ht="19.5" customHeight="1" spans="1:7">
      <c r="A19" s="167"/>
      <c r="B19" s="167" t="s">
        <v>80</v>
      </c>
      <c r="C19" s="167" t="s">
        <v>61</v>
      </c>
      <c r="D19" s="136" t="s">
        <v>81</v>
      </c>
      <c r="E19" s="152">
        <f>F19+G19</f>
        <v>0.19</v>
      </c>
      <c r="F19" s="152">
        <v>0.19</v>
      </c>
      <c r="G19" s="152"/>
    </row>
    <row r="20" ht="20" customHeight="1" spans="1:7">
      <c r="A20" s="167"/>
      <c r="B20" s="167"/>
      <c r="C20" s="167" t="s">
        <v>71</v>
      </c>
      <c r="D20" s="136" t="s">
        <v>82</v>
      </c>
      <c r="E20" s="152">
        <f>F20+G20</f>
        <v>0.76</v>
      </c>
      <c r="F20" s="152">
        <v>0.76</v>
      </c>
      <c r="G20" s="152"/>
    </row>
    <row r="21" ht="19.5" customHeight="1" spans="1:7">
      <c r="A21" s="167" t="s">
        <v>83</v>
      </c>
      <c r="B21" s="167"/>
      <c r="C21" s="167"/>
      <c r="D21" s="136" t="s">
        <v>84</v>
      </c>
      <c r="E21" s="152">
        <f>SUM(E23)</f>
        <v>23.28</v>
      </c>
      <c r="F21" s="154">
        <f>F23</f>
        <v>23.28</v>
      </c>
      <c r="G21" s="152"/>
    </row>
    <row r="22" ht="0.75" hidden="1" customHeight="1" spans="1:7">
      <c r="A22" s="167" t="s">
        <v>85</v>
      </c>
      <c r="B22" s="167" t="s">
        <v>85</v>
      </c>
      <c r="C22" s="167" t="s">
        <v>59</v>
      </c>
      <c r="D22" s="136" t="s">
        <v>86</v>
      </c>
      <c r="E22" s="152">
        <f>F22+G22</f>
        <v>0</v>
      </c>
      <c r="F22" s="152"/>
      <c r="G22" s="152"/>
    </row>
    <row r="23" ht="19.5" customHeight="1" spans="1:7">
      <c r="A23" s="169"/>
      <c r="B23" s="170" t="s">
        <v>87</v>
      </c>
      <c r="C23" s="170" t="s">
        <v>88</v>
      </c>
      <c r="D23" s="136" t="s">
        <v>89</v>
      </c>
      <c r="E23" s="152">
        <f>F23+G23</f>
        <v>23.28</v>
      </c>
      <c r="F23" s="154">
        <v>23.28</v>
      </c>
      <c r="G23" s="154"/>
    </row>
    <row r="26" ht="20.25" spans="5:5">
      <c r="E26" s="171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7916666666667" right="0.747916666666667" top="0.786805555555556" bottom="0.786805555555556" header="0.511805555555556" footer="0.511805555555556"/>
  <pageSetup paperSize="9" scale="87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showGridLines="0" showZeros="0" workbookViewId="0">
      <selection activeCell="F8" sqref="F8"/>
    </sheetView>
  </sheetViews>
  <sheetFormatPr defaultColWidth="9" defaultRowHeight="14.25" outlineLevelCol="4"/>
  <cols>
    <col min="1" max="1" width="11.5" style="124" customWidth="1"/>
    <col min="2" max="2" width="26.125" style="124" customWidth="1"/>
    <col min="3" max="3" width="14.375" style="158" customWidth="1"/>
    <col min="4" max="4" width="13.125" style="158" customWidth="1"/>
    <col min="5" max="5" width="11.125" style="158" customWidth="1"/>
    <col min="6" max="16384" width="9" style="124"/>
  </cols>
  <sheetData>
    <row r="1" s="124" customFormat="1" customHeight="1" spans="1:5">
      <c r="A1" s="142" t="s">
        <v>90</v>
      </c>
      <c r="C1" s="158"/>
      <c r="D1" s="158"/>
      <c r="E1" s="158"/>
    </row>
    <row r="2" s="124" customFormat="1" ht="30" customHeight="1" spans="1:5">
      <c r="A2" s="143" t="s">
        <v>91</v>
      </c>
      <c r="B2" s="143"/>
      <c r="C2" s="143"/>
      <c r="D2" s="143"/>
      <c r="E2" s="143"/>
    </row>
    <row r="3" s="124" customFormat="1" ht="18" customHeight="1" spans="1:5">
      <c r="A3" s="144"/>
      <c r="B3" s="144"/>
      <c r="C3" s="144"/>
      <c r="D3" s="144"/>
      <c r="E3" s="145" t="s">
        <v>2</v>
      </c>
    </row>
    <row r="4" s="124" customFormat="1" ht="25.5" customHeight="1" spans="1:5">
      <c r="A4" s="146" t="s">
        <v>92</v>
      </c>
      <c r="B4" s="146"/>
      <c r="C4" s="146" t="s">
        <v>93</v>
      </c>
      <c r="D4" s="146"/>
      <c r="E4" s="146"/>
    </row>
    <row r="5" s="124" customFormat="1" ht="24.75" customHeight="1" spans="1:5">
      <c r="A5" s="146" t="s">
        <v>47</v>
      </c>
      <c r="B5" s="146" t="s">
        <v>48</v>
      </c>
      <c r="C5" s="146" t="s">
        <v>7</v>
      </c>
      <c r="D5" s="146" t="s">
        <v>94</v>
      </c>
      <c r="E5" s="146" t="s">
        <v>95</v>
      </c>
    </row>
    <row r="6" s="123" customFormat="1" spans="1:5">
      <c r="A6" s="136"/>
      <c r="B6" s="136" t="s">
        <v>7</v>
      </c>
      <c r="C6" s="152">
        <f>C7+C17+C25</f>
        <v>608.6</v>
      </c>
      <c r="D6" s="152">
        <f>D7+D25</f>
        <v>377.66</v>
      </c>
      <c r="E6" s="152">
        <f>E17</f>
        <v>230.94</v>
      </c>
    </row>
    <row r="7" s="124" customFormat="1" spans="1:5">
      <c r="A7" s="136">
        <v>301</v>
      </c>
      <c r="B7" s="136" t="s">
        <v>96</v>
      </c>
      <c r="C7" s="152">
        <f>C8+C12+C13+C15+C16+C9+C10+C11+C14</f>
        <v>376.28</v>
      </c>
      <c r="D7" s="152">
        <f>D8+D12+D13+D15+D16+D9+D10+D11+D14</f>
        <v>376.28</v>
      </c>
      <c r="E7" s="152"/>
    </row>
    <row r="8" s="124" customFormat="1" spans="1:5">
      <c r="A8" s="136">
        <v>30101</v>
      </c>
      <c r="B8" s="136" t="s">
        <v>97</v>
      </c>
      <c r="C8" s="152">
        <f>D8+E8</f>
        <v>154.35</v>
      </c>
      <c r="D8" s="152">
        <v>154.35</v>
      </c>
      <c r="E8" s="152"/>
    </row>
    <row r="9" s="124" customFormat="1" spans="1:5">
      <c r="A9" s="136">
        <v>30103</v>
      </c>
      <c r="B9" s="136" t="s">
        <v>98</v>
      </c>
      <c r="C9" s="152">
        <f t="shared" ref="C9:C16" si="0">D9+E9</f>
        <v>39.6</v>
      </c>
      <c r="D9" s="152">
        <v>39.6</v>
      </c>
      <c r="E9" s="152"/>
    </row>
    <row r="10" s="124" customFormat="1" spans="1:5">
      <c r="A10" s="136">
        <v>30108</v>
      </c>
      <c r="B10" s="136" t="s">
        <v>99</v>
      </c>
      <c r="C10" s="152">
        <f t="shared" si="0"/>
        <v>38.79</v>
      </c>
      <c r="D10" s="152">
        <v>38.79</v>
      </c>
      <c r="E10" s="152"/>
    </row>
    <row r="11" s="124" customFormat="1" spans="1:5">
      <c r="A11" s="136">
        <v>30109</v>
      </c>
      <c r="B11" s="136" t="s">
        <v>100</v>
      </c>
      <c r="C11" s="152">
        <f t="shared" si="0"/>
        <v>15.52</v>
      </c>
      <c r="D11" s="152">
        <v>15.52</v>
      </c>
      <c r="E11" s="152"/>
    </row>
    <row r="12" s="124" customFormat="1" spans="1:5">
      <c r="A12" s="136">
        <v>30110</v>
      </c>
      <c r="B12" s="136" t="s">
        <v>101</v>
      </c>
      <c r="C12" s="152">
        <f t="shared" si="0"/>
        <v>13.58</v>
      </c>
      <c r="D12" s="152">
        <v>13.58</v>
      </c>
      <c r="E12" s="152"/>
    </row>
    <row r="13" s="124" customFormat="1" spans="1:5">
      <c r="A13" s="136">
        <v>30111</v>
      </c>
      <c r="B13" s="136" t="s">
        <v>102</v>
      </c>
      <c r="C13" s="152">
        <f t="shared" si="0"/>
        <v>7.76</v>
      </c>
      <c r="D13" s="152">
        <v>7.76</v>
      </c>
      <c r="E13" s="152"/>
    </row>
    <row r="14" s="124" customFormat="1" spans="1:5">
      <c r="A14" s="136">
        <v>30112</v>
      </c>
      <c r="B14" s="136" t="s">
        <v>103</v>
      </c>
      <c r="C14" s="152">
        <f t="shared" si="0"/>
        <v>0.97</v>
      </c>
      <c r="D14" s="152">
        <v>0.97</v>
      </c>
      <c r="E14" s="152"/>
    </row>
    <row r="15" s="124" customFormat="1" spans="1:5">
      <c r="A15" s="136">
        <v>30113</v>
      </c>
      <c r="B15" s="136" t="s">
        <v>104</v>
      </c>
      <c r="C15" s="152">
        <f t="shared" si="0"/>
        <v>23.27</v>
      </c>
      <c r="D15" s="152">
        <v>23.27</v>
      </c>
      <c r="E15" s="152"/>
    </row>
    <row r="16" s="124" customFormat="1" spans="1:5">
      <c r="A16" s="136">
        <v>30199</v>
      </c>
      <c r="B16" s="136" t="s">
        <v>105</v>
      </c>
      <c r="C16" s="152">
        <f t="shared" si="0"/>
        <v>82.44</v>
      </c>
      <c r="D16" s="152">
        <v>82.44</v>
      </c>
      <c r="E16" s="152"/>
    </row>
    <row r="17" s="124" customFormat="1" spans="1:5">
      <c r="A17" s="136">
        <v>302</v>
      </c>
      <c r="B17" s="136" t="s">
        <v>106</v>
      </c>
      <c r="C17" s="152">
        <f>C18+C19+C20+C21+C22+C23+C24</f>
        <v>230.94</v>
      </c>
      <c r="D17" s="152">
        <f>D18+D19+D20+D21+D22+D23+D24</f>
        <v>0</v>
      </c>
      <c r="E17" s="152">
        <f>E18+E19+E20+E21+E22+E23+E24</f>
        <v>230.94</v>
      </c>
    </row>
    <row r="18" s="124" customFormat="1" spans="1:5">
      <c r="A18" s="136">
        <v>30201</v>
      </c>
      <c r="B18" s="136" t="s">
        <v>107</v>
      </c>
      <c r="C18" s="152">
        <f>E18</f>
        <v>136.55</v>
      </c>
      <c r="D18" s="152"/>
      <c r="E18" s="152">
        <v>136.55</v>
      </c>
    </row>
    <row r="19" s="124" customFormat="1" spans="1:5">
      <c r="A19" s="136">
        <v>30207</v>
      </c>
      <c r="B19" s="136" t="s">
        <v>108</v>
      </c>
      <c r="C19" s="152">
        <f t="shared" ref="C19:C24" si="1">E19</f>
        <v>3.84</v>
      </c>
      <c r="D19" s="152"/>
      <c r="E19" s="152">
        <v>3.84</v>
      </c>
    </row>
    <row r="20" s="124" customFormat="1" spans="1:5">
      <c r="A20" s="136">
        <v>30209</v>
      </c>
      <c r="B20" s="136" t="s">
        <v>109</v>
      </c>
      <c r="C20" s="152">
        <f t="shared" si="1"/>
        <v>9.07</v>
      </c>
      <c r="D20" s="152"/>
      <c r="E20" s="152">
        <v>9.07</v>
      </c>
    </row>
    <row r="21" s="124" customFormat="1" spans="1:5">
      <c r="A21" s="136">
        <v>30211</v>
      </c>
      <c r="B21" s="136" t="s">
        <v>110</v>
      </c>
      <c r="C21" s="152">
        <f t="shared" si="1"/>
        <v>43.2</v>
      </c>
      <c r="D21" s="152"/>
      <c r="E21" s="152">
        <v>43.2</v>
      </c>
    </row>
    <row r="22" s="124" customFormat="1" spans="1:5">
      <c r="A22" s="136">
        <v>30228</v>
      </c>
      <c r="B22" s="136" t="s">
        <v>111</v>
      </c>
      <c r="C22" s="152">
        <f t="shared" si="1"/>
        <v>3.88</v>
      </c>
      <c r="D22" s="152"/>
      <c r="E22" s="152">
        <v>3.88</v>
      </c>
    </row>
    <row r="23" s="124" customFormat="1" spans="1:5">
      <c r="A23" s="136">
        <v>30229</v>
      </c>
      <c r="B23" s="136" t="s">
        <v>112</v>
      </c>
      <c r="C23" s="152">
        <f t="shared" si="1"/>
        <v>0.16</v>
      </c>
      <c r="D23" s="152"/>
      <c r="E23" s="152">
        <v>0.16</v>
      </c>
    </row>
    <row r="24" s="124" customFormat="1" spans="1:5">
      <c r="A24" s="136">
        <v>30239</v>
      </c>
      <c r="B24" s="136" t="s">
        <v>113</v>
      </c>
      <c r="C24" s="152">
        <f t="shared" si="1"/>
        <v>34.24</v>
      </c>
      <c r="D24" s="152"/>
      <c r="E24" s="152">
        <v>34.24</v>
      </c>
    </row>
    <row r="25" s="124" customFormat="1" spans="1:5">
      <c r="A25" s="136">
        <v>303</v>
      </c>
      <c r="B25" s="136" t="s">
        <v>114</v>
      </c>
      <c r="C25" s="152">
        <f>C26+C27</f>
        <v>1.38</v>
      </c>
      <c r="D25" s="152">
        <f>D26+D27</f>
        <v>1.38</v>
      </c>
      <c r="E25" s="152"/>
    </row>
    <row r="26" s="124" customFormat="1" spans="1:5">
      <c r="A26" s="136">
        <v>30305</v>
      </c>
      <c r="B26" s="136" t="s">
        <v>115</v>
      </c>
      <c r="C26" s="152">
        <f>D26+E26</f>
        <v>1.2</v>
      </c>
      <c r="D26" s="152">
        <v>1.2</v>
      </c>
      <c r="E26" s="152"/>
    </row>
    <row r="27" s="124" customFormat="1" spans="1:5">
      <c r="A27" s="136">
        <v>30399</v>
      </c>
      <c r="B27" s="136" t="s">
        <v>116</v>
      </c>
      <c r="C27" s="152">
        <f>D27+E27</f>
        <v>0.18</v>
      </c>
      <c r="D27" s="152">
        <v>0.18</v>
      </c>
      <c r="E27" s="152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511805555555556" right="0.432638888888889" top="0.984027777777778" bottom="0.984027777777778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G17" sqref="G17"/>
    </sheetView>
  </sheetViews>
  <sheetFormatPr defaultColWidth="9" defaultRowHeight="14.25" outlineLevelCol="7"/>
  <cols>
    <col min="1" max="1" width="30.75" style="124" customWidth="1"/>
    <col min="2" max="5" width="15" style="124" customWidth="1"/>
    <col min="6" max="8" width="13" style="124" customWidth="1"/>
    <col min="9" max="16384" width="9" style="124"/>
  </cols>
  <sheetData>
    <row r="1" customHeight="1" spans="1:1">
      <c r="A1" s="142" t="s">
        <v>117</v>
      </c>
    </row>
    <row r="2" ht="26.25" customHeight="1" spans="1:7">
      <c r="A2" s="143" t="s">
        <v>118</v>
      </c>
      <c r="B2" s="143"/>
      <c r="C2" s="143"/>
      <c r="D2" s="143"/>
      <c r="E2" s="143"/>
      <c r="F2" s="143"/>
      <c r="G2" s="143"/>
    </row>
    <row r="3" ht="24" customHeight="1" spans="1:8">
      <c r="A3" s="144"/>
      <c r="B3" s="144" t="s">
        <v>119</v>
      </c>
      <c r="C3" s="145"/>
      <c r="H3" s="145" t="s">
        <v>120</v>
      </c>
    </row>
    <row r="4" ht="24" customHeight="1" spans="1:8">
      <c r="A4" s="146"/>
      <c r="B4" s="147" t="s">
        <v>121</v>
      </c>
      <c r="C4" s="148"/>
      <c r="D4" s="146" t="s">
        <v>122</v>
      </c>
      <c r="E4" s="146"/>
      <c r="F4" s="147" t="s">
        <v>123</v>
      </c>
      <c r="G4" s="149"/>
      <c r="H4" s="148"/>
    </row>
    <row r="5" s="141" customFormat="1" ht="34.5" customHeight="1" spans="1:8">
      <c r="A5" s="150" t="s">
        <v>5</v>
      </c>
      <c r="B5" s="150" t="s">
        <v>124</v>
      </c>
      <c r="C5" s="150" t="s">
        <v>125</v>
      </c>
      <c r="D5" s="150" t="s">
        <v>126</v>
      </c>
      <c r="E5" s="150" t="s">
        <v>125</v>
      </c>
      <c r="F5" s="150" t="s">
        <v>127</v>
      </c>
      <c r="G5" s="150" t="s">
        <v>128</v>
      </c>
      <c r="H5" s="150" t="s">
        <v>129</v>
      </c>
    </row>
    <row r="6" s="123" customFormat="1" ht="24.95" customHeight="1" spans="1:8">
      <c r="A6" s="151" t="s">
        <v>7</v>
      </c>
      <c r="B6" s="152">
        <f>B7+B8+B9</f>
        <v>120</v>
      </c>
      <c r="C6" s="152">
        <f>C7+C8+C9</f>
        <v>120</v>
      </c>
      <c r="D6" s="152">
        <f t="shared" ref="C6:E6" si="0">D7+D8+D9</f>
        <v>125</v>
      </c>
      <c r="E6" s="152">
        <f t="shared" si="0"/>
        <v>125</v>
      </c>
      <c r="F6" s="153">
        <f>C6-E6</f>
        <v>-5</v>
      </c>
      <c r="G6" s="154">
        <f>F6/C6*100</f>
        <v>-4.16666666666667</v>
      </c>
      <c r="H6" s="155" t="s">
        <v>130</v>
      </c>
    </row>
    <row r="7" s="123" customFormat="1" ht="24.95" customHeight="1" spans="1:8">
      <c r="A7" s="156" t="s">
        <v>131</v>
      </c>
      <c r="B7" s="152">
        <v>0</v>
      </c>
      <c r="C7" s="152">
        <v>0</v>
      </c>
      <c r="D7" s="152"/>
      <c r="E7" s="152"/>
      <c r="F7" s="153">
        <f t="shared" ref="F7:F11" si="1">C7-E7</f>
        <v>0</v>
      </c>
      <c r="G7" s="154"/>
      <c r="H7" s="154"/>
    </row>
    <row r="8" s="123" customFormat="1" ht="24.95" customHeight="1" spans="1:8">
      <c r="A8" s="156" t="s">
        <v>132</v>
      </c>
      <c r="B8" s="152">
        <v>110</v>
      </c>
      <c r="C8" s="152">
        <v>110</v>
      </c>
      <c r="D8" s="152">
        <v>115</v>
      </c>
      <c r="E8" s="152">
        <v>115</v>
      </c>
      <c r="F8" s="153">
        <f t="shared" si="1"/>
        <v>-5</v>
      </c>
      <c r="G8" s="154">
        <f t="shared" ref="G7:G11" si="2">F8/C8*100</f>
        <v>-4.54545454545455</v>
      </c>
      <c r="H8" s="155" t="s">
        <v>130</v>
      </c>
    </row>
    <row r="9" s="123" customFormat="1" ht="24.95" customHeight="1" spans="1:8">
      <c r="A9" s="156" t="s">
        <v>133</v>
      </c>
      <c r="B9" s="152">
        <f>SUM(B10:B11)</f>
        <v>10</v>
      </c>
      <c r="C9" s="152">
        <f>SUM(C10:C11)</f>
        <v>10</v>
      </c>
      <c r="D9" s="152">
        <f t="shared" ref="C9:E9" si="3">SUM(D10:D11)</f>
        <v>10</v>
      </c>
      <c r="E9" s="152">
        <f t="shared" si="3"/>
        <v>10</v>
      </c>
      <c r="F9" s="153">
        <f t="shared" si="1"/>
        <v>0</v>
      </c>
      <c r="G9" s="154">
        <f t="shared" si="2"/>
        <v>0</v>
      </c>
      <c r="H9" s="155"/>
    </row>
    <row r="10" s="123" customFormat="1" ht="24.95" customHeight="1" spans="1:8">
      <c r="A10" s="156" t="s">
        <v>134</v>
      </c>
      <c r="B10" s="152">
        <v>10</v>
      </c>
      <c r="C10" s="152">
        <v>10</v>
      </c>
      <c r="D10" s="152">
        <v>10</v>
      </c>
      <c r="E10" s="152">
        <v>10</v>
      </c>
      <c r="F10" s="153">
        <f t="shared" si="1"/>
        <v>0</v>
      </c>
      <c r="G10" s="154">
        <f t="shared" si="2"/>
        <v>0</v>
      </c>
      <c r="H10" s="155"/>
    </row>
    <row r="11" s="123" customFormat="1" ht="24.95" customHeight="1" spans="1:8">
      <c r="A11" s="156" t="s">
        <v>135</v>
      </c>
      <c r="B11" s="152">
        <v>0</v>
      </c>
      <c r="C11" s="152">
        <v>0</v>
      </c>
      <c r="D11" s="157"/>
      <c r="E11" s="152"/>
      <c r="F11" s="153">
        <f t="shared" si="1"/>
        <v>0</v>
      </c>
      <c r="G11" s="154"/>
      <c r="H11" s="155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topLeftCell="A4" workbookViewId="0">
      <selection activeCell="E7" sqref="E7"/>
    </sheetView>
  </sheetViews>
  <sheetFormatPr defaultColWidth="9" defaultRowHeight="14.25"/>
  <cols>
    <col min="1" max="1" width="3.75" style="124" customWidth="1"/>
    <col min="2" max="2" width="4.375" style="124" customWidth="1"/>
    <col min="3" max="3" width="3.875" style="124" customWidth="1"/>
    <col min="4" max="4" width="7.25" style="124" customWidth="1"/>
    <col min="5" max="5" width="20.375" style="124" customWidth="1"/>
    <col min="6" max="18" width="8.125" style="124" customWidth="1"/>
    <col min="19" max="16384" width="9" style="124"/>
  </cols>
  <sheetData>
    <row r="1" customHeight="1" spans="1:18">
      <c r="A1" s="125" t="s">
        <v>136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</row>
    <row r="2" ht="20.25" customHeight="1" spans="1:18">
      <c r="A2" s="127" t="s">
        <v>137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s="122" customFormat="1" customHeight="1" spans="1:18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40" t="s">
        <v>2</v>
      </c>
      <c r="R3" s="140"/>
    </row>
    <row r="4" s="122" customFormat="1" customHeight="1" spans="1:18">
      <c r="A4" s="129" t="s">
        <v>47</v>
      </c>
      <c r="B4" s="129"/>
      <c r="C4" s="129"/>
      <c r="D4" s="130" t="s">
        <v>138</v>
      </c>
      <c r="E4" s="130" t="s">
        <v>139</v>
      </c>
      <c r="F4" s="129" t="s">
        <v>55</v>
      </c>
      <c r="G4" s="129" t="s">
        <v>49</v>
      </c>
      <c r="H4" s="129"/>
      <c r="I4" s="129"/>
      <c r="J4" s="129"/>
      <c r="K4" s="129" t="s">
        <v>50</v>
      </c>
      <c r="L4" s="129"/>
      <c r="M4" s="129"/>
      <c r="N4" s="129"/>
      <c r="O4" s="129"/>
      <c r="P4" s="129"/>
      <c r="Q4" s="129"/>
      <c r="R4" s="129"/>
    </row>
    <row r="5" s="122" customFormat="1" ht="42" customHeight="1" spans="1:18">
      <c r="A5" s="129" t="s">
        <v>51</v>
      </c>
      <c r="B5" s="129" t="s">
        <v>52</v>
      </c>
      <c r="C5" s="129" t="s">
        <v>53</v>
      </c>
      <c r="D5" s="131"/>
      <c r="E5" s="131"/>
      <c r="F5" s="129"/>
      <c r="G5" s="129" t="s">
        <v>7</v>
      </c>
      <c r="H5" s="129" t="s">
        <v>96</v>
      </c>
      <c r="I5" s="129" t="s">
        <v>106</v>
      </c>
      <c r="J5" s="129" t="s">
        <v>114</v>
      </c>
      <c r="K5" s="129" t="s">
        <v>7</v>
      </c>
      <c r="L5" s="129" t="s">
        <v>140</v>
      </c>
      <c r="M5" s="129" t="s">
        <v>141</v>
      </c>
      <c r="N5" s="129" t="s">
        <v>142</v>
      </c>
      <c r="O5" s="129" t="s">
        <v>143</v>
      </c>
      <c r="P5" s="129" t="s">
        <v>144</v>
      </c>
      <c r="Q5" s="129" t="s">
        <v>145</v>
      </c>
      <c r="R5" s="129" t="s">
        <v>146</v>
      </c>
    </row>
    <row r="6" s="122" customFormat="1" ht="18" customHeight="1" spans="1:18">
      <c r="A6" s="132" t="s">
        <v>54</v>
      </c>
      <c r="B6" s="132" t="s">
        <v>54</v>
      </c>
      <c r="C6" s="132" t="s">
        <v>54</v>
      </c>
      <c r="D6" s="132" t="s">
        <v>54</v>
      </c>
      <c r="E6" s="133" t="s">
        <v>54</v>
      </c>
      <c r="F6" s="129">
        <v>1</v>
      </c>
      <c r="G6" s="129">
        <v>2</v>
      </c>
      <c r="H6" s="129">
        <v>3</v>
      </c>
      <c r="I6" s="129">
        <v>4</v>
      </c>
      <c r="J6" s="129">
        <v>5</v>
      </c>
      <c r="K6" s="129">
        <v>6</v>
      </c>
      <c r="L6" s="129">
        <v>7</v>
      </c>
      <c r="M6" s="129">
        <v>8</v>
      </c>
      <c r="N6" s="129">
        <v>9</v>
      </c>
      <c r="O6" s="129">
        <v>10</v>
      </c>
      <c r="P6" s="129">
        <v>11</v>
      </c>
      <c r="Q6" s="129">
        <v>12</v>
      </c>
      <c r="R6" s="129">
        <v>13</v>
      </c>
    </row>
    <row r="7" s="122" customFormat="1" ht="16.5" customHeight="1" spans="1:18">
      <c r="A7" s="132">
        <v>206</v>
      </c>
      <c r="B7" s="132"/>
      <c r="C7" s="132"/>
      <c r="D7" s="132"/>
      <c r="E7" s="134" t="s">
        <v>147</v>
      </c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</row>
    <row r="8" s="122" customFormat="1" ht="16.5" customHeight="1" spans="1:18">
      <c r="A8" s="132"/>
      <c r="B8" s="132">
        <v>10</v>
      </c>
      <c r="C8" s="132"/>
      <c r="D8" s="132"/>
      <c r="E8" s="134" t="s">
        <v>148</v>
      </c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</row>
    <row r="9" s="122" customFormat="1" ht="16.5" customHeight="1" spans="1:18">
      <c r="A9" s="132"/>
      <c r="B9" s="132"/>
      <c r="C9" s="132">
        <v>1</v>
      </c>
      <c r="D9" s="132"/>
      <c r="E9" s="134" t="s">
        <v>149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</row>
    <row r="10" s="123" customFormat="1" ht="16.5" customHeight="1" spans="1:18">
      <c r="A10" s="135"/>
      <c r="B10" s="135"/>
      <c r="C10" s="135"/>
      <c r="D10" s="135"/>
      <c r="E10" s="136" t="s">
        <v>150</v>
      </c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</row>
    <row r="11" ht="16.5" customHeight="1" spans="1:18">
      <c r="A11" s="135"/>
      <c r="B11" s="135"/>
      <c r="C11" s="135"/>
      <c r="D11" s="135"/>
      <c r="E11" s="136" t="s">
        <v>150</v>
      </c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</row>
    <row r="12" ht="16.5" customHeight="1" spans="1:18">
      <c r="A12" s="135" t="s">
        <v>151</v>
      </c>
      <c r="B12" s="135"/>
      <c r="C12" s="135"/>
      <c r="D12" s="135"/>
      <c r="E12" s="136" t="s">
        <v>152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</row>
    <row r="13" ht="37.5" customHeight="1" spans="1:18">
      <c r="A13" s="135"/>
      <c r="B13" s="135" t="s">
        <v>153</v>
      </c>
      <c r="C13" s="135"/>
      <c r="D13" s="135"/>
      <c r="E13" s="138" t="s">
        <v>154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</row>
    <row r="14" ht="16.5" customHeight="1" spans="1:18">
      <c r="A14" s="135"/>
      <c r="B14" s="135"/>
      <c r="C14" s="135" t="s">
        <v>155</v>
      </c>
      <c r="D14" s="135"/>
      <c r="E14" s="136" t="s">
        <v>156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</row>
    <row r="15" ht="16.5" customHeight="1" spans="1:18">
      <c r="A15" s="135"/>
      <c r="B15" s="135"/>
      <c r="C15" s="135"/>
      <c r="D15" s="135"/>
      <c r="E15" s="136" t="s">
        <v>150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</row>
    <row r="16" ht="16.5" customHeight="1" spans="1:18">
      <c r="A16" s="135"/>
      <c r="B16" s="135"/>
      <c r="C16" s="135"/>
      <c r="D16" s="135"/>
      <c r="E16" s="136" t="s">
        <v>150</v>
      </c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</row>
    <row r="17" ht="16.5" customHeight="1" spans="1:18">
      <c r="A17" s="135" t="s">
        <v>157</v>
      </c>
      <c r="B17" s="135"/>
      <c r="C17" s="135"/>
      <c r="D17" s="135"/>
      <c r="E17" s="136" t="s">
        <v>146</v>
      </c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</row>
    <row r="18" ht="26.25" customHeight="1" spans="1:18">
      <c r="A18" s="135"/>
      <c r="B18" s="135" t="s">
        <v>158</v>
      </c>
      <c r="C18" s="135"/>
      <c r="D18" s="135"/>
      <c r="E18" s="139" t="s">
        <v>159</v>
      </c>
      <c r="F18" s="136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</row>
    <row r="19" ht="26.25" customHeight="1" spans="1:18">
      <c r="A19" s="135"/>
      <c r="B19" s="135"/>
      <c r="C19" s="135" t="s">
        <v>59</v>
      </c>
      <c r="D19" s="135"/>
      <c r="E19" s="139" t="s">
        <v>160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</row>
    <row r="20" ht="16.5" customHeight="1" spans="1:18">
      <c r="A20" s="135"/>
      <c r="B20" s="135"/>
      <c r="C20" s="135"/>
      <c r="D20" s="135"/>
      <c r="E20" s="136" t="s">
        <v>150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</row>
    <row r="21" ht="16.5" customHeight="1" spans="1:18">
      <c r="A21" s="135"/>
      <c r="B21" s="135"/>
      <c r="C21" s="135"/>
      <c r="D21" s="135"/>
      <c r="E21" s="136" t="s">
        <v>150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</row>
    <row r="22" ht="16.5" customHeight="1" spans="1:18">
      <c r="A22" s="135"/>
      <c r="B22" s="135"/>
      <c r="C22" s="135"/>
      <c r="D22" s="135"/>
      <c r="E22" s="136" t="s">
        <v>150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</row>
    <row r="23" ht="16.5" customHeight="1" spans="1:18">
      <c r="A23" s="135"/>
      <c r="B23" s="135"/>
      <c r="C23" s="135"/>
      <c r="D23" s="135"/>
      <c r="E23" s="136" t="s">
        <v>150</v>
      </c>
      <c r="F23" s="136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</row>
  </sheetData>
  <sheetProtection formatCells="0" formatColumns="0" formatRows="0"/>
  <mergeCells count="8">
    <mergeCell ref="A2:R2"/>
    <mergeCell ref="Q3:R3"/>
    <mergeCell ref="A4:C4"/>
    <mergeCell ref="G4:J4"/>
    <mergeCell ref="K4:R4"/>
    <mergeCell ref="D4:D5"/>
    <mergeCell ref="E4:E5"/>
    <mergeCell ref="F4:F5"/>
  </mergeCells>
  <pageMargins left="0.15625" right="0.15625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topLeftCell="A7" workbookViewId="0">
      <selection activeCell="I21" sqref="I21"/>
    </sheetView>
  </sheetViews>
  <sheetFormatPr defaultColWidth="6.875" defaultRowHeight="13.5" outlineLevelCol="5"/>
  <cols>
    <col min="1" max="1" width="29.5" style="18" customWidth="1"/>
    <col min="2" max="3" width="10.625" style="18" customWidth="1"/>
    <col min="4" max="4" width="28.625" style="18" customWidth="1"/>
    <col min="5" max="6" width="10.625" style="18" customWidth="1"/>
    <col min="7" max="16384" width="6.875" style="18"/>
  </cols>
  <sheetData>
    <row r="1" customHeight="1" spans="1:1">
      <c r="A1" s="19" t="s">
        <v>161</v>
      </c>
    </row>
    <row r="2" s="80" customFormat="1" ht="39" customHeight="1" spans="1:6">
      <c r="A2" s="86" t="s">
        <v>162</v>
      </c>
      <c r="B2" s="86"/>
      <c r="C2" s="86"/>
      <c r="D2" s="86"/>
      <c r="E2" s="86"/>
      <c r="F2" s="86"/>
    </row>
    <row r="3" s="79" customFormat="1" ht="12" customHeight="1" spans="1:6">
      <c r="A3" s="87"/>
      <c r="B3" s="88"/>
      <c r="E3" s="89" t="s">
        <v>2</v>
      </c>
      <c r="F3" s="89"/>
    </row>
    <row r="4" s="81" customFormat="1" ht="30.75" customHeight="1" spans="1:6">
      <c r="A4" s="90" t="s">
        <v>163</v>
      </c>
      <c r="B4" s="91" t="s">
        <v>164</v>
      </c>
      <c r="C4" s="92" t="s">
        <v>165</v>
      </c>
      <c r="D4" s="92" t="s">
        <v>166</v>
      </c>
      <c r="E4" s="93" t="s">
        <v>164</v>
      </c>
      <c r="F4" s="92" t="s">
        <v>165</v>
      </c>
    </row>
    <row r="5" s="82" customFormat="1" ht="20.25" customHeight="1" spans="1:6">
      <c r="A5" s="94" t="s">
        <v>167</v>
      </c>
      <c r="B5" s="41">
        <v>1539.6</v>
      </c>
      <c r="C5" s="95"/>
      <c r="D5" s="94" t="s">
        <v>168</v>
      </c>
      <c r="E5" s="41">
        <v>1539.6</v>
      </c>
      <c r="F5" s="95"/>
    </row>
    <row r="6" s="82" customFormat="1" ht="20.25" customHeight="1" spans="1:6">
      <c r="A6" s="96" t="s">
        <v>169</v>
      </c>
      <c r="B6" s="41">
        <v>1539.6</v>
      </c>
      <c r="C6" s="95"/>
      <c r="D6" s="96" t="s">
        <v>169</v>
      </c>
      <c r="E6" s="41">
        <v>1539.6</v>
      </c>
      <c r="F6" s="95"/>
    </row>
    <row r="7" s="82" customFormat="1" ht="30" customHeight="1" spans="1:6">
      <c r="A7" s="96" t="s">
        <v>170</v>
      </c>
      <c r="B7" s="97"/>
      <c r="C7" s="95"/>
      <c r="D7" s="96" t="s">
        <v>171</v>
      </c>
      <c r="E7" s="97"/>
      <c r="F7" s="95"/>
    </row>
    <row r="8" s="82" customFormat="1" ht="19.5" customHeight="1" spans="1:6">
      <c r="A8" s="96" t="s">
        <v>172</v>
      </c>
      <c r="B8" s="97">
        <v>0</v>
      </c>
      <c r="C8" s="95"/>
      <c r="D8" s="96" t="s">
        <v>173</v>
      </c>
      <c r="E8" s="97">
        <v>0</v>
      </c>
      <c r="F8" s="95"/>
    </row>
    <row r="9" s="82" customFormat="1" ht="20.25" customHeight="1" spans="1:6">
      <c r="A9" s="94" t="s">
        <v>174</v>
      </c>
      <c r="B9" s="97">
        <v>0</v>
      </c>
      <c r="C9" s="95"/>
      <c r="D9" s="94" t="s">
        <v>174</v>
      </c>
      <c r="E9" s="97">
        <v>0</v>
      </c>
      <c r="F9" s="95"/>
    </row>
    <row r="10" s="82" customFormat="1" ht="20.25" customHeight="1" spans="1:6">
      <c r="A10" s="94" t="s">
        <v>175</v>
      </c>
      <c r="B10" s="97">
        <v>0</v>
      </c>
      <c r="C10" s="95"/>
      <c r="D10" s="94" t="s">
        <v>176</v>
      </c>
      <c r="E10" s="48">
        <v>0</v>
      </c>
      <c r="F10" s="95"/>
    </row>
    <row r="11" s="82" customFormat="1" ht="20.25" customHeight="1" spans="1:6">
      <c r="A11" s="94" t="s">
        <v>177</v>
      </c>
      <c r="B11" s="48"/>
      <c r="C11" s="95"/>
      <c r="D11" s="94" t="s">
        <v>178</v>
      </c>
      <c r="E11" s="98"/>
      <c r="F11" s="95"/>
    </row>
    <row r="12" s="83" customFormat="1" ht="20.25" customHeight="1" spans="1:6">
      <c r="A12" s="99"/>
      <c r="B12" s="100"/>
      <c r="C12" s="95"/>
      <c r="D12" s="94"/>
      <c r="E12" s="100"/>
      <c r="F12" s="95"/>
    </row>
    <row r="13" s="82" customFormat="1" ht="20.25" customHeight="1" spans="1:6">
      <c r="A13" s="94" t="s">
        <v>179</v>
      </c>
      <c r="B13" s="97">
        <v>0</v>
      </c>
      <c r="C13" s="95"/>
      <c r="D13" s="94" t="s">
        <v>180</v>
      </c>
      <c r="E13" s="97">
        <v>0</v>
      </c>
      <c r="F13" s="95"/>
    </row>
    <row r="14" s="82" customFormat="1" ht="20.25" customHeight="1" spans="1:6">
      <c r="A14" s="94" t="s">
        <v>181</v>
      </c>
      <c r="B14" s="48"/>
      <c r="C14" s="95"/>
      <c r="D14" s="94" t="s">
        <v>182</v>
      </c>
      <c r="E14" s="97"/>
      <c r="F14" s="95"/>
    </row>
    <row r="15" s="82" customFormat="1" ht="20.25" customHeight="1" spans="1:6">
      <c r="A15" s="101" t="s">
        <v>183</v>
      </c>
      <c r="B15" s="102"/>
      <c r="C15" s="101"/>
      <c r="D15" s="96" t="s">
        <v>184</v>
      </c>
      <c r="E15" s="48"/>
      <c r="F15" s="95"/>
    </row>
    <row r="16" s="82" customFormat="1" ht="20.25" customHeight="1" spans="1:6">
      <c r="A16" s="101"/>
      <c r="B16" s="103"/>
      <c r="C16" s="101"/>
      <c r="D16" s="94" t="s">
        <v>185</v>
      </c>
      <c r="E16" s="100"/>
      <c r="F16" s="95"/>
    </row>
    <row r="17" s="81" customFormat="1" ht="20.25" customHeight="1" spans="1:6">
      <c r="A17" s="104"/>
      <c r="B17" s="97"/>
      <c r="C17" s="105"/>
      <c r="D17" s="106"/>
      <c r="E17" s="97"/>
      <c r="F17" s="107"/>
    </row>
    <row r="18" s="84" customFormat="1" ht="20.25" customHeight="1" spans="1:6">
      <c r="A18" s="108" t="s">
        <v>186</v>
      </c>
      <c r="B18" s="109">
        <v>1539.6</v>
      </c>
      <c r="C18" s="110"/>
      <c r="D18" s="108" t="s">
        <v>187</v>
      </c>
      <c r="E18" s="111">
        <v>1539.6</v>
      </c>
      <c r="F18" s="112"/>
    </row>
    <row r="19" s="82" customFormat="1" ht="20.25" customHeight="1" spans="1:6">
      <c r="A19" s="94" t="s">
        <v>188</v>
      </c>
      <c r="B19" s="48"/>
      <c r="C19" s="95"/>
      <c r="D19" s="94"/>
      <c r="E19" s="98"/>
      <c r="F19" s="95"/>
    </row>
    <row r="20" s="83" customFormat="1" ht="20.25" customHeight="1" spans="1:6">
      <c r="A20" s="113"/>
      <c r="B20" s="114"/>
      <c r="C20" s="101"/>
      <c r="D20" s="101"/>
      <c r="E20" s="102"/>
      <c r="F20" s="115"/>
    </row>
    <row r="21" s="83" customFormat="1" ht="20.25" customHeight="1" spans="1:6">
      <c r="A21" s="113"/>
      <c r="B21" s="116"/>
      <c r="C21" s="101"/>
      <c r="D21" s="101"/>
      <c r="E21" s="103"/>
      <c r="F21" s="101"/>
    </row>
    <row r="22" s="83" customFormat="1" ht="20.25" customHeight="1" spans="1:6">
      <c r="A22" s="113"/>
      <c r="B22" s="117"/>
      <c r="C22" s="101"/>
      <c r="D22" s="101"/>
      <c r="E22" s="118"/>
      <c r="F22" s="101"/>
    </row>
    <row r="23" s="84" customFormat="1" ht="20.25" customHeight="1" spans="1:6">
      <c r="A23" s="108" t="s">
        <v>189</v>
      </c>
      <c r="B23" s="111">
        <f>B5</f>
        <v>1539.6</v>
      </c>
      <c r="C23" s="105"/>
      <c r="D23" s="108" t="s">
        <v>190</v>
      </c>
      <c r="E23" s="111">
        <f>E5</f>
        <v>1539.6</v>
      </c>
      <c r="F23" s="105"/>
    </row>
    <row r="24" s="83" customFormat="1" ht="10.5" customHeight="1" spans="2:5">
      <c r="B24" s="82"/>
      <c r="C24" s="82"/>
      <c r="D24" s="82"/>
      <c r="E24" s="119"/>
    </row>
    <row r="25" s="85" customFormat="1" ht="15" customHeight="1" spans="1:6">
      <c r="A25" s="120"/>
      <c r="B25" s="120"/>
      <c r="C25" s="120"/>
      <c r="D25" s="120"/>
      <c r="E25" s="120"/>
      <c r="F25" s="120"/>
    </row>
    <row r="26" ht="9.75" customHeight="1" spans="5:5">
      <c r="E26" s="121"/>
    </row>
    <row r="27" ht="12.75" customHeight="1"/>
    <row r="28" ht="12.75" customHeight="1"/>
    <row r="29" ht="12.75" customHeight="1"/>
    <row r="30" ht="12.75" customHeight="1"/>
    <row r="31" ht="9.75" customHeight="1"/>
  </sheetData>
  <sheetProtection formatCells="0" formatColumns="0" formatRows="0"/>
  <mergeCells count="2">
    <mergeCell ref="A2:F2"/>
    <mergeCell ref="E3:F3"/>
  </mergeCells>
  <pageMargins left="0.699305555555556" right="0.699305555555556" top="0.75" bottom="0.75" header="0.3" footer="0.3"/>
  <pageSetup paperSize="9" scale="86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4"/>
  <sheetViews>
    <sheetView showGridLines="0" showZeros="0" workbookViewId="0">
      <selection activeCell="A9" sqref="A9"/>
    </sheetView>
  </sheetViews>
  <sheetFormatPr defaultColWidth="6.875" defaultRowHeight="13.5"/>
  <cols>
    <col min="1" max="1" width="23.5" style="18" customWidth="1"/>
    <col min="2" max="2" width="8.625" style="18" customWidth="1"/>
    <col min="3" max="3" width="9.625" style="18" customWidth="1"/>
    <col min="4" max="4" width="10.625" style="18" customWidth="1"/>
    <col min="5" max="5" width="9.75" style="18" customWidth="1"/>
    <col min="6" max="6" width="9.875" style="18" customWidth="1"/>
    <col min="7" max="39" width="5.125" style="18" customWidth="1"/>
    <col min="40" max="16384" width="6.875" style="18"/>
  </cols>
  <sheetData>
    <row r="1" customHeight="1" spans="1:1">
      <c r="A1" s="19" t="s">
        <v>191</v>
      </c>
    </row>
    <row r="2" s="12" customFormat="1" ht="30" customHeight="1" spans="1:38">
      <c r="A2" s="20" t="s">
        <v>192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 s="13" customFormat="1" ht="15.75" customHeight="1" spans="1:49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H3" s="23"/>
      <c r="AJ3" s="23"/>
      <c r="AK3" s="23"/>
      <c r="AM3" s="65" t="s">
        <v>2</v>
      </c>
      <c r="AT3" s="79"/>
      <c r="AU3" s="79"/>
      <c r="AV3" s="79"/>
      <c r="AW3" s="79"/>
    </row>
    <row r="4" s="14" customFormat="1" ht="37.5" customHeight="1" spans="1:39">
      <c r="A4" s="24" t="s">
        <v>193</v>
      </c>
      <c r="B4" s="25" t="s">
        <v>55</v>
      </c>
      <c r="C4" s="26" t="s">
        <v>194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44"/>
      <c r="T4" s="26" t="s">
        <v>195</v>
      </c>
      <c r="U4" s="27"/>
      <c r="V4" s="27"/>
      <c r="W4" s="27"/>
      <c r="X4" s="27"/>
      <c r="Y4" s="27"/>
      <c r="Z4" s="44"/>
      <c r="AA4" s="59" t="s">
        <v>196</v>
      </c>
      <c r="AB4" s="60"/>
      <c r="AC4" s="60"/>
      <c r="AD4" s="60"/>
      <c r="AE4" s="61"/>
      <c r="AF4" s="62" t="s">
        <v>197</v>
      </c>
      <c r="AG4" s="66"/>
      <c r="AH4" s="66"/>
      <c r="AI4" s="66"/>
      <c r="AJ4" s="67"/>
      <c r="AK4" s="66" t="s">
        <v>198</v>
      </c>
      <c r="AL4" s="64" t="s">
        <v>199</v>
      </c>
      <c r="AM4" s="68" t="s">
        <v>200</v>
      </c>
    </row>
    <row r="5" s="15" customFormat="1" ht="19.5" customHeight="1" spans="1:39">
      <c r="A5" s="24"/>
      <c r="B5" s="28"/>
      <c r="C5" s="29" t="s">
        <v>7</v>
      </c>
      <c r="D5" s="30" t="s">
        <v>201</v>
      </c>
      <c r="E5" s="31"/>
      <c r="F5" s="31"/>
      <c r="G5" s="31"/>
      <c r="H5" s="32"/>
      <c r="I5" s="26" t="s">
        <v>202</v>
      </c>
      <c r="J5" s="27"/>
      <c r="K5" s="27"/>
      <c r="L5" s="27"/>
      <c r="M5" s="27"/>
      <c r="N5" s="27"/>
      <c r="O5" s="27"/>
      <c r="P5" s="44"/>
      <c r="Q5" s="50" t="s">
        <v>203</v>
      </c>
      <c r="R5" s="51"/>
      <c r="S5" s="52"/>
      <c r="T5" s="53" t="s">
        <v>7</v>
      </c>
      <c r="U5" s="36" t="s">
        <v>204</v>
      </c>
      <c r="V5" s="36" t="s">
        <v>205</v>
      </c>
      <c r="W5" s="36" t="s">
        <v>206</v>
      </c>
      <c r="X5" s="36" t="s">
        <v>207</v>
      </c>
      <c r="Y5" s="36" t="s">
        <v>208</v>
      </c>
      <c r="Z5" s="29" t="s">
        <v>209</v>
      </c>
      <c r="AA5" s="36" t="s">
        <v>7</v>
      </c>
      <c r="AB5" s="36" t="s">
        <v>210</v>
      </c>
      <c r="AC5" s="36" t="s">
        <v>211</v>
      </c>
      <c r="AD5" s="36" t="s">
        <v>212</v>
      </c>
      <c r="AE5" s="29" t="s">
        <v>213</v>
      </c>
      <c r="AF5" s="63" t="s">
        <v>7</v>
      </c>
      <c r="AG5" s="69" t="s">
        <v>214</v>
      </c>
      <c r="AH5" s="70" t="s">
        <v>215</v>
      </c>
      <c r="AI5" s="71" t="s">
        <v>212</v>
      </c>
      <c r="AJ5" s="69" t="s">
        <v>216</v>
      </c>
      <c r="AK5" s="62"/>
      <c r="AL5" s="64"/>
      <c r="AM5" s="72"/>
    </row>
    <row r="6" s="16" customFormat="1" ht="247.5" customHeight="1" spans="1:39">
      <c r="A6" s="33"/>
      <c r="B6" s="34"/>
      <c r="C6" s="35"/>
      <c r="D6" s="36" t="s">
        <v>217</v>
      </c>
      <c r="E6" s="36" t="s">
        <v>204</v>
      </c>
      <c r="F6" s="36" t="s">
        <v>205</v>
      </c>
      <c r="G6" s="36" t="s">
        <v>206</v>
      </c>
      <c r="H6" s="37" t="s">
        <v>207</v>
      </c>
      <c r="I6" s="45" t="s">
        <v>217</v>
      </c>
      <c r="J6" s="46" t="s">
        <v>218</v>
      </c>
      <c r="K6" s="46" t="s">
        <v>219</v>
      </c>
      <c r="L6" s="46" t="s">
        <v>220</v>
      </c>
      <c r="M6" s="46" t="s">
        <v>221</v>
      </c>
      <c r="N6" s="46" t="s">
        <v>222</v>
      </c>
      <c r="O6" s="46" t="s">
        <v>212</v>
      </c>
      <c r="P6" s="47" t="s">
        <v>223</v>
      </c>
      <c r="Q6" s="54" t="s">
        <v>217</v>
      </c>
      <c r="R6" s="55" t="s">
        <v>224</v>
      </c>
      <c r="S6" s="56" t="s">
        <v>225</v>
      </c>
      <c r="T6" s="57"/>
      <c r="U6" s="55"/>
      <c r="V6" s="55"/>
      <c r="W6" s="55"/>
      <c r="X6" s="55"/>
      <c r="Y6" s="55"/>
      <c r="Z6" s="35"/>
      <c r="AA6" s="55"/>
      <c r="AB6" s="55"/>
      <c r="AC6" s="55"/>
      <c r="AD6" s="55"/>
      <c r="AE6" s="35"/>
      <c r="AF6" s="64"/>
      <c r="AG6" s="66"/>
      <c r="AH6" s="73"/>
      <c r="AI6" s="74"/>
      <c r="AJ6" s="66"/>
      <c r="AK6" s="62"/>
      <c r="AL6" s="64"/>
      <c r="AM6" s="75"/>
    </row>
    <row r="7" ht="21.75" customHeight="1" spans="1:254">
      <c r="A7" s="38" t="s">
        <v>54</v>
      </c>
      <c r="B7" s="39">
        <v>1</v>
      </c>
      <c r="C7" s="39">
        <f t="shared" ref="C7:AM7" si="0">B7+1</f>
        <v>2</v>
      </c>
      <c r="D7" s="39">
        <f t="shared" si="0"/>
        <v>3</v>
      </c>
      <c r="E7" s="39">
        <f t="shared" si="0"/>
        <v>4</v>
      </c>
      <c r="F7" s="39">
        <f t="shared" si="0"/>
        <v>5</v>
      </c>
      <c r="G7" s="39">
        <f t="shared" si="0"/>
        <v>6</v>
      </c>
      <c r="H7" s="39">
        <f t="shared" si="0"/>
        <v>7</v>
      </c>
      <c r="I7" s="39">
        <f t="shared" si="0"/>
        <v>8</v>
      </c>
      <c r="J7" s="39">
        <f t="shared" si="0"/>
        <v>9</v>
      </c>
      <c r="K7" s="39">
        <f t="shared" si="0"/>
        <v>10</v>
      </c>
      <c r="L7" s="39">
        <f t="shared" si="0"/>
        <v>11</v>
      </c>
      <c r="M7" s="39">
        <f t="shared" si="0"/>
        <v>12</v>
      </c>
      <c r="N7" s="39">
        <f t="shared" si="0"/>
        <v>13</v>
      </c>
      <c r="O7" s="39">
        <f t="shared" si="0"/>
        <v>14</v>
      </c>
      <c r="P7" s="39">
        <f t="shared" si="0"/>
        <v>15</v>
      </c>
      <c r="Q7" s="39">
        <f t="shared" si="0"/>
        <v>16</v>
      </c>
      <c r="R7" s="39">
        <f t="shared" si="0"/>
        <v>17</v>
      </c>
      <c r="S7" s="39">
        <f t="shared" si="0"/>
        <v>18</v>
      </c>
      <c r="T7" s="39">
        <f t="shared" si="0"/>
        <v>19</v>
      </c>
      <c r="U7" s="39">
        <f t="shared" si="0"/>
        <v>20</v>
      </c>
      <c r="V7" s="39">
        <f t="shared" si="0"/>
        <v>21</v>
      </c>
      <c r="W7" s="39">
        <f t="shared" si="0"/>
        <v>22</v>
      </c>
      <c r="X7" s="39">
        <f t="shared" si="0"/>
        <v>23</v>
      </c>
      <c r="Y7" s="39">
        <f t="shared" si="0"/>
        <v>24</v>
      </c>
      <c r="Z7" s="39">
        <f t="shared" si="0"/>
        <v>25</v>
      </c>
      <c r="AA7" s="39">
        <f t="shared" si="0"/>
        <v>26</v>
      </c>
      <c r="AB7" s="39">
        <f t="shared" si="0"/>
        <v>27</v>
      </c>
      <c r="AC7" s="39">
        <f t="shared" si="0"/>
        <v>28</v>
      </c>
      <c r="AD7" s="39">
        <f t="shared" si="0"/>
        <v>29</v>
      </c>
      <c r="AE7" s="39">
        <f t="shared" si="0"/>
        <v>30</v>
      </c>
      <c r="AF7" s="39">
        <f t="shared" si="0"/>
        <v>31</v>
      </c>
      <c r="AG7" s="39">
        <f t="shared" si="0"/>
        <v>32</v>
      </c>
      <c r="AH7" s="39">
        <f t="shared" si="0"/>
        <v>33</v>
      </c>
      <c r="AI7" s="39">
        <f t="shared" si="0"/>
        <v>34</v>
      </c>
      <c r="AJ7" s="39">
        <f t="shared" si="0"/>
        <v>35</v>
      </c>
      <c r="AK7" s="39">
        <f t="shared" si="0"/>
        <v>36</v>
      </c>
      <c r="AL7" s="39">
        <f t="shared" si="0"/>
        <v>37</v>
      </c>
      <c r="AM7" s="39">
        <f t="shared" si="0"/>
        <v>38</v>
      </c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="17" customFormat="1" ht="21.75" customHeight="1" spans="1:254">
      <c r="A8" s="40" t="s">
        <v>7</v>
      </c>
      <c r="B8" s="41">
        <v>1539.6</v>
      </c>
      <c r="C8" s="41">
        <v>1539.6</v>
      </c>
      <c r="D8" s="41">
        <v>1539.6</v>
      </c>
      <c r="E8" s="41">
        <v>1539.6</v>
      </c>
      <c r="F8" s="41"/>
      <c r="G8" s="42"/>
      <c r="H8" s="42"/>
      <c r="I8" s="42"/>
      <c r="J8" s="42"/>
      <c r="K8" s="48"/>
      <c r="L8" s="49"/>
      <c r="M8" s="42"/>
      <c r="N8" s="42"/>
      <c r="O8" s="42"/>
      <c r="P8" s="42"/>
      <c r="Q8" s="58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58"/>
      <c r="AG8" s="58"/>
      <c r="AH8" s="42"/>
      <c r="AI8" s="42"/>
      <c r="AJ8" s="42"/>
      <c r="AK8" s="42"/>
      <c r="AL8" s="48"/>
      <c r="AM8" s="77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ht="23.25" customHeight="1" spans="1:39">
      <c r="A9" s="43" t="s">
        <v>226</v>
      </c>
      <c r="B9" s="41">
        <v>1539.6</v>
      </c>
      <c r="C9" s="41">
        <v>1539.6</v>
      </c>
      <c r="D9" s="41">
        <v>1539.6</v>
      </c>
      <c r="E9" s="41">
        <v>1539.6</v>
      </c>
      <c r="F9" s="41"/>
      <c r="G9" s="42"/>
      <c r="H9" s="42"/>
      <c r="I9" s="42"/>
      <c r="J9" s="42"/>
      <c r="K9" s="48"/>
      <c r="L9" s="49"/>
      <c r="M9" s="42"/>
      <c r="N9" s="42"/>
      <c r="O9" s="42"/>
      <c r="P9" s="42"/>
      <c r="Q9" s="58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58"/>
      <c r="AG9" s="58"/>
      <c r="AH9" s="42"/>
      <c r="AI9" s="42"/>
      <c r="AJ9" s="42"/>
      <c r="AK9" s="42"/>
      <c r="AL9" s="48"/>
      <c r="AM9" s="77"/>
    </row>
    <row r="14" spans="2:2">
      <c r="B14" s="18" t="s">
        <v>227</v>
      </c>
    </row>
  </sheetData>
  <sheetProtection formatCells="0" formatColumns="0" formatRows="0"/>
  <mergeCells count="30">
    <mergeCell ref="C4:S4"/>
    <mergeCell ref="T4:Z4"/>
    <mergeCell ref="AA4:AE4"/>
    <mergeCell ref="AF4:AJ4"/>
    <mergeCell ref="D5:H5"/>
    <mergeCell ref="I5:P5"/>
    <mergeCell ref="Q5:S5"/>
    <mergeCell ref="A4:A6"/>
    <mergeCell ref="B4:B6"/>
    <mergeCell ref="C5:C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4:AK6"/>
    <mergeCell ref="AL4:AL6"/>
    <mergeCell ref="AM4:AM6"/>
  </mergeCells>
  <pageMargins left="0.707638888888889" right="0.707638888888889" top="0.747916666666667" bottom="0.747916666666667" header="0.313888888888889" footer="0.313888888888889"/>
  <pageSetup paperSize="9" scale="52" fitToHeight="0" orientation="landscape" horizontalDpi="100" verticalDpi="1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view="pageBreakPreview" zoomScaleNormal="100" workbookViewId="0">
      <selection activeCell="E10" sqref="E10"/>
    </sheetView>
  </sheetViews>
  <sheetFormatPr defaultColWidth="9" defaultRowHeight="13.5"/>
  <cols>
    <col min="1" max="1" width="3.875" customWidth="1"/>
    <col min="2" max="2" width="4.75" customWidth="1"/>
    <col min="3" max="3" width="4.625" customWidth="1"/>
    <col min="4" max="4" width="6.125" customWidth="1"/>
    <col min="5" max="5" width="28.625" customWidth="1"/>
  </cols>
  <sheetData>
    <row r="1" spans="1:1">
      <c r="A1" s="1" t="s">
        <v>228</v>
      </c>
    </row>
    <row r="2" ht="20.25" spans="1:18">
      <c r="A2" s="2" t="s">
        <v>229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4.25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2</v>
      </c>
      <c r="R3" s="10"/>
      <c r="S3" s="11"/>
      <c r="T3" s="11"/>
    </row>
    <row r="4" ht="14.25" spans="1:20">
      <c r="A4" s="4" t="s">
        <v>47</v>
      </c>
      <c r="B4" s="4"/>
      <c r="C4" s="4"/>
      <c r="D4" s="5" t="s">
        <v>138</v>
      </c>
      <c r="E4" s="5" t="s">
        <v>230</v>
      </c>
      <c r="F4" s="5" t="s">
        <v>55</v>
      </c>
      <c r="G4" s="5" t="s">
        <v>49</v>
      </c>
      <c r="H4" s="5"/>
      <c r="I4" s="5"/>
      <c r="J4" s="5"/>
      <c r="K4" s="4" t="s">
        <v>50</v>
      </c>
      <c r="L4" s="4"/>
      <c r="M4" s="4"/>
      <c r="N4" s="4"/>
      <c r="O4" s="4"/>
      <c r="P4" s="4"/>
      <c r="Q4" s="4"/>
      <c r="R4" s="4"/>
      <c r="S4" s="4"/>
      <c r="T4" s="4"/>
    </row>
    <row r="5" ht="42.75" spans="1:20">
      <c r="A5" s="6" t="s">
        <v>51</v>
      </c>
      <c r="B5" s="7" t="s">
        <v>52</v>
      </c>
      <c r="C5" s="7" t="s">
        <v>53</v>
      </c>
      <c r="D5" s="5"/>
      <c r="E5" s="5"/>
      <c r="F5" s="5"/>
      <c r="G5" s="8" t="s">
        <v>7</v>
      </c>
      <c r="H5" s="8" t="s">
        <v>96</v>
      </c>
      <c r="I5" s="8" t="s">
        <v>106</v>
      </c>
      <c r="J5" s="8" t="s">
        <v>114</v>
      </c>
      <c r="K5" s="8" t="s">
        <v>7</v>
      </c>
      <c r="L5" s="8" t="s">
        <v>96</v>
      </c>
      <c r="M5" s="8" t="s">
        <v>106</v>
      </c>
      <c r="N5" s="8" t="s">
        <v>114</v>
      </c>
      <c r="O5" s="8" t="s">
        <v>231</v>
      </c>
      <c r="P5" s="8" t="s">
        <v>141</v>
      </c>
      <c r="Q5" s="8" t="s">
        <v>142</v>
      </c>
      <c r="R5" s="8" t="s">
        <v>144</v>
      </c>
      <c r="S5" s="8" t="s">
        <v>232</v>
      </c>
      <c r="T5" s="8" t="s">
        <v>146</v>
      </c>
    </row>
    <row r="6" ht="31" customHeight="1" spans="1:20">
      <c r="A6" s="6"/>
      <c r="B6" s="7"/>
      <c r="C6" s="7"/>
      <c r="D6" s="5"/>
      <c r="E6" s="5" t="s">
        <v>233</v>
      </c>
      <c r="F6" s="5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ht="31" customHeight="1" spans="1:20">
      <c r="A7" s="6"/>
      <c r="B7" s="7"/>
      <c r="C7" s="7"/>
      <c r="D7" s="8"/>
      <c r="E7" s="8" t="s">
        <v>7</v>
      </c>
      <c r="F7" s="8">
        <f>G7+K7</f>
        <v>1539.6</v>
      </c>
      <c r="G7" s="8">
        <f>SUM(H7:J7)</f>
        <v>608.6</v>
      </c>
      <c r="H7" s="8">
        <f>SUM(H8:H18)</f>
        <v>377.47</v>
      </c>
      <c r="I7" s="8">
        <f>SUM(I8:I18)</f>
        <v>230.95</v>
      </c>
      <c r="J7" s="8">
        <f>SUM(J8:J18)</f>
        <v>0.18</v>
      </c>
      <c r="K7" s="6">
        <f>L7+M7+N7+O7+P7+Q7+R7+S7+T7</f>
        <v>931</v>
      </c>
      <c r="L7" s="6">
        <f>SUM(L8:L18)</f>
        <v>0</v>
      </c>
      <c r="M7" s="6">
        <f t="shared" ref="M7:T7" si="0">SUM(M8:M18)</f>
        <v>931</v>
      </c>
      <c r="N7" s="6">
        <f t="shared" si="0"/>
        <v>0</v>
      </c>
      <c r="O7" s="6">
        <f t="shared" si="0"/>
        <v>0</v>
      </c>
      <c r="P7" s="6">
        <f t="shared" si="0"/>
        <v>0</v>
      </c>
      <c r="Q7" s="6">
        <f t="shared" si="0"/>
        <v>0</v>
      </c>
      <c r="R7" s="6">
        <f t="shared" si="0"/>
        <v>0</v>
      </c>
      <c r="S7" s="6">
        <f t="shared" si="0"/>
        <v>0</v>
      </c>
      <c r="T7" s="6">
        <f t="shared" si="0"/>
        <v>0</v>
      </c>
    </row>
    <row r="8" ht="31" customHeight="1" spans="1:20">
      <c r="A8" s="6">
        <v>201</v>
      </c>
      <c r="B8" s="7" t="s">
        <v>58</v>
      </c>
      <c r="C8" s="7" t="s">
        <v>59</v>
      </c>
      <c r="D8" s="8"/>
      <c r="E8" s="8" t="s">
        <v>234</v>
      </c>
      <c r="F8" s="8">
        <f t="shared" ref="F8:F18" si="1">G8+K8</f>
        <v>682.73</v>
      </c>
      <c r="G8" s="8">
        <f>SUM(H8:J8)</f>
        <v>508.73</v>
      </c>
      <c r="H8" s="8">
        <v>277.6</v>
      </c>
      <c r="I8" s="8">
        <v>230.95</v>
      </c>
      <c r="J8" s="8">
        <v>0.18</v>
      </c>
      <c r="K8" s="6">
        <f t="shared" ref="K8:K18" si="2">L8+M8+N8+O8+P8+Q8+R8+S8+T8</f>
        <v>174</v>
      </c>
      <c r="L8" s="6"/>
      <c r="M8" s="6">
        <v>174</v>
      </c>
      <c r="N8" s="6"/>
      <c r="O8" s="6"/>
      <c r="P8" s="6"/>
      <c r="Q8" s="6"/>
      <c r="R8" s="6"/>
      <c r="S8" s="6"/>
      <c r="T8" s="6"/>
    </row>
    <row r="9" customFormat="1" ht="31" customHeight="1" spans="1:20">
      <c r="A9" s="6">
        <v>201</v>
      </c>
      <c r="B9" s="7" t="s">
        <v>58</v>
      </c>
      <c r="C9" s="7" t="s">
        <v>58</v>
      </c>
      <c r="D9" s="8"/>
      <c r="E9" s="8" t="s">
        <v>235</v>
      </c>
      <c r="F9" s="8">
        <f t="shared" si="1"/>
        <v>372</v>
      </c>
      <c r="G9" s="8">
        <f>SUM(H9:J9)</f>
        <v>0</v>
      </c>
      <c r="H9" s="8"/>
      <c r="I9" s="8"/>
      <c r="J9" s="8"/>
      <c r="K9" s="6">
        <f t="shared" si="2"/>
        <v>372</v>
      </c>
      <c r="L9" s="6"/>
      <c r="M9" s="6">
        <v>372</v>
      </c>
      <c r="N9" s="6"/>
      <c r="O9" s="6"/>
      <c r="P9" s="6"/>
      <c r="Q9" s="6"/>
      <c r="R9" s="6"/>
      <c r="S9" s="6"/>
      <c r="T9" s="6"/>
    </row>
    <row r="10" ht="31" customHeight="1" spans="1:20">
      <c r="A10" s="6">
        <v>201</v>
      </c>
      <c r="B10" s="7" t="s">
        <v>58</v>
      </c>
      <c r="C10" s="7" t="s">
        <v>236</v>
      </c>
      <c r="D10" s="8"/>
      <c r="E10" s="8" t="s">
        <v>237</v>
      </c>
      <c r="F10" s="8">
        <f t="shared" si="1"/>
        <v>35</v>
      </c>
      <c r="G10" s="8">
        <f>SUM(H10:J10)</f>
        <v>0</v>
      </c>
      <c r="H10" s="8"/>
      <c r="I10" s="8"/>
      <c r="J10" s="8"/>
      <c r="K10" s="6">
        <f t="shared" si="2"/>
        <v>35</v>
      </c>
      <c r="L10" s="6"/>
      <c r="M10" s="6">
        <v>35</v>
      </c>
      <c r="N10" s="6"/>
      <c r="O10" s="6"/>
      <c r="P10" s="6"/>
      <c r="Q10" s="6"/>
      <c r="R10" s="6"/>
      <c r="S10" s="6"/>
      <c r="T10" s="6"/>
    </row>
    <row r="11" ht="31" customHeight="1" spans="1:20">
      <c r="A11" s="6">
        <v>201</v>
      </c>
      <c r="B11" s="7" t="s">
        <v>58</v>
      </c>
      <c r="C11" s="7" t="s">
        <v>64</v>
      </c>
      <c r="D11" s="8"/>
      <c r="E11" s="8" t="s">
        <v>238</v>
      </c>
      <c r="F11" s="8">
        <f t="shared" si="1"/>
        <v>350</v>
      </c>
      <c r="G11" s="8">
        <f>SUM(H11:J11)</f>
        <v>0</v>
      </c>
      <c r="H11" s="8"/>
      <c r="I11" s="8"/>
      <c r="J11" s="8"/>
      <c r="K11" s="6">
        <f t="shared" si="2"/>
        <v>350</v>
      </c>
      <c r="L11" s="6"/>
      <c r="M11" s="6">
        <v>350</v>
      </c>
      <c r="N11" s="6"/>
      <c r="O11" s="6"/>
      <c r="P11" s="6"/>
      <c r="Q11" s="6"/>
      <c r="R11" s="6"/>
      <c r="S11" s="6"/>
      <c r="T11" s="6"/>
    </row>
    <row r="12" ht="31" customHeight="1" spans="1:20">
      <c r="A12" s="6">
        <v>210</v>
      </c>
      <c r="B12" s="7" t="s">
        <v>68</v>
      </c>
      <c r="C12" s="7" t="s">
        <v>59</v>
      </c>
      <c r="D12" s="8"/>
      <c r="E12" s="8" t="s">
        <v>69</v>
      </c>
      <c r="F12" s="8">
        <f t="shared" si="1"/>
        <v>13.58</v>
      </c>
      <c r="G12" s="8">
        <f t="shared" ref="G12:G18" si="3">SUM(H12:J12)</f>
        <v>13.58</v>
      </c>
      <c r="H12" s="8">
        <v>13.58</v>
      </c>
      <c r="I12" s="8"/>
      <c r="J12" s="8"/>
      <c r="K12" s="6">
        <f t="shared" si="2"/>
        <v>0</v>
      </c>
      <c r="L12" s="6"/>
      <c r="M12" s="6"/>
      <c r="N12" s="6"/>
      <c r="O12" s="6"/>
      <c r="P12" s="6"/>
      <c r="Q12" s="6"/>
      <c r="R12" s="6"/>
      <c r="S12" s="6"/>
      <c r="T12" s="6"/>
    </row>
    <row r="13" ht="31" customHeight="1" spans="1:20">
      <c r="A13" s="6">
        <v>210</v>
      </c>
      <c r="B13" s="7" t="s">
        <v>68</v>
      </c>
      <c r="C13" s="7" t="s">
        <v>58</v>
      </c>
      <c r="D13" s="8"/>
      <c r="E13" s="8" t="s">
        <v>72</v>
      </c>
      <c r="F13" s="8">
        <f t="shared" si="1"/>
        <v>7.76</v>
      </c>
      <c r="G13" s="8">
        <f t="shared" si="3"/>
        <v>7.76</v>
      </c>
      <c r="H13" s="8">
        <v>7.76</v>
      </c>
      <c r="I13" s="8"/>
      <c r="J13" s="8"/>
      <c r="K13" s="6">
        <f t="shared" si="2"/>
        <v>0</v>
      </c>
      <c r="L13" s="6"/>
      <c r="M13" s="6"/>
      <c r="N13" s="6"/>
      <c r="O13" s="6"/>
      <c r="P13" s="6"/>
      <c r="Q13" s="6"/>
      <c r="R13" s="6"/>
      <c r="S13" s="6"/>
      <c r="T13" s="6"/>
    </row>
    <row r="14" ht="31" customHeight="1" spans="1:20">
      <c r="A14" s="6">
        <v>208</v>
      </c>
      <c r="B14" s="7" t="s">
        <v>77</v>
      </c>
      <c r="C14" s="7" t="s">
        <v>77</v>
      </c>
      <c r="D14" s="8"/>
      <c r="E14" s="8" t="s">
        <v>76</v>
      </c>
      <c r="F14" s="8">
        <f t="shared" si="1"/>
        <v>38.79</v>
      </c>
      <c r="G14" s="8">
        <f t="shared" si="3"/>
        <v>38.79</v>
      </c>
      <c r="H14" s="8">
        <v>38.79</v>
      </c>
      <c r="I14" s="8"/>
      <c r="J14" s="8"/>
      <c r="K14" s="6">
        <f t="shared" si="2"/>
        <v>0</v>
      </c>
      <c r="L14" s="6"/>
      <c r="M14" s="6"/>
      <c r="N14" s="6"/>
      <c r="O14" s="6"/>
      <c r="P14" s="6"/>
      <c r="Q14" s="6"/>
      <c r="R14" s="6"/>
      <c r="S14" s="6"/>
      <c r="T14" s="6"/>
    </row>
    <row r="15" ht="31" customHeight="1" spans="1:20">
      <c r="A15" s="6"/>
      <c r="B15" s="7" t="s">
        <v>77</v>
      </c>
      <c r="C15" s="7" t="s">
        <v>78</v>
      </c>
      <c r="D15" s="8"/>
      <c r="E15" s="8" t="s">
        <v>79</v>
      </c>
      <c r="F15" s="8">
        <f t="shared" si="1"/>
        <v>15.52</v>
      </c>
      <c r="G15" s="8">
        <f t="shared" si="3"/>
        <v>15.52</v>
      </c>
      <c r="H15" s="8">
        <v>15.52</v>
      </c>
      <c r="I15" s="8"/>
      <c r="J15" s="8"/>
      <c r="K15" s="6">
        <f t="shared" si="2"/>
        <v>0</v>
      </c>
      <c r="L15" s="6"/>
      <c r="M15" s="6"/>
      <c r="N15" s="6"/>
      <c r="O15" s="6"/>
      <c r="P15" s="6"/>
      <c r="Q15" s="6"/>
      <c r="R15" s="6"/>
      <c r="S15" s="6"/>
      <c r="T15" s="6"/>
    </row>
    <row r="16" ht="31" customHeight="1" spans="1:20">
      <c r="A16" s="6">
        <v>208</v>
      </c>
      <c r="B16" s="7" t="s">
        <v>239</v>
      </c>
      <c r="C16" s="7" t="s">
        <v>236</v>
      </c>
      <c r="D16" s="8"/>
      <c r="E16" s="8" t="s">
        <v>81</v>
      </c>
      <c r="F16" s="8">
        <f t="shared" si="1"/>
        <v>0.19</v>
      </c>
      <c r="G16" s="8">
        <f t="shared" si="3"/>
        <v>0.19</v>
      </c>
      <c r="H16" s="8">
        <v>0.19</v>
      </c>
      <c r="I16" s="8"/>
      <c r="J16" s="8"/>
      <c r="K16" s="6">
        <f t="shared" si="2"/>
        <v>0</v>
      </c>
      <c r="L16" s="6"/>
      <c r="M16" s="6"/>
      <c r="N16" s="6"/>
      <c r="O16" s="6"/>
      <c r="P16" s="6"/>
      <c r="Q16" s="6"/>
      <c r="R16" s="6"/>
      <c r="S16" s="6"/>
      <c r="T16" s="6"/>
    </row>
    <row r="17" ht="31" customHeight="1" spans="1:20">
      <c r="A17" s="6">
        <v>208</v>
      </c>
      <c r="B17" s="7" t="s">
        <v>239</v>
      </c>
      <c r="C17" s="7" t="s">
        <v>58</v>
      </c>
      <c r="D17" s="8"/>
      <c r="E17" s="8" t="s">
        <v>82</v>
      </c>
      <c r="F17" s="8">
        <f t="shared" si="1"/>
        <v>0.76</v>
      </c>
      <c r="G17" s="8">
        <f t="shared" si="3"/>
        <v>0.76</v>
      </c>
      <c r="H17" s="8">
        <v>0.76</v>
      </c>
      <c r="I17" s="8"/>
      <c r="J17" s="8"/>
      <c r="K17" s="6">
        <f t="shared" si="2"/>
        <v>0</v>
      </c>
      <c r="L17" s="6"/>
      <c r="M17" s="6"/>
      <c r="N17" s="6"/>
      <c r="O17" s="6"/>
      <c r="P17" s="6"/>
      <c r="Q17" s="6"/>
      <c r="R17" s="6"/>
      <c r="S17" s="6"/>
      <c r="T17" s="6"/>
    </row>
    <row r="18" ht="31" customHeight="1" spans="1:20">
      <c r="A18" s="6">
        <v>221</v>
      </c>
      <c r="B18" s="7" t="s">
        <v>236</v>
      </c>
      <c r="C18" s="7" t="s">
        <v>59</v>
      </c>
      <c r="D18" s="8"/>
      <c r="E18" s="8" t="s">
        <v>89</v>
      </c>
      <c r="F18" s="8">
        <f t="shared" si="1"/>
        <v>23.27</v>
      </c>
      <c r="G18" s="8">
        <f t="shared" si="3"/>
        <v>23.27</v>
      </c>
      <c r="H18" s="8">
        <v>23.27</v>
      </c>
      <c r="I18" s="8"/>
      <c r="J18" s="8"/>
      <c r="K18" s="6">
        <f t="shared" si="2"/>
        <v>0</v>
      </c>
      <c r="L18" s="6"/>
      <c r="M18" s="6"/>
      <c r="N18" s="6"/>
      <c r="O18" s="6"/>
      <c r="P18" s="6"/>
      <c r="Q18" s="6"/>
      <c r="R18" s="6"/>
      <c r="S18" s="6"/>
      <c r="T18" s="6"/>
    </row>
  </sheetData>
  <mergeCells count="8">
    <mergeCell ref="A2:R2"/>
    <mergeCell ref="Q3:R3"/>
    <mergeCell ref="A4:C4"/>
    <mergeCell ref="G4:J4"/>
    <mergeCell ref="K4:T4"/>
    <mergeCell ref="D4:D5"/>
    <mergeCell ref="E4:E5"/>
    <mergeCell ref="F4:F5"/>
  </mergeCells>
  <pageMargins left="0.354166666666667" right="0.314583333333333" top="0.75" bottom="0.75" header="0.3" footer="0.3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周倩笛</cp:lastModifiedBy>
  <dcterms:created xsi:type="dcterms:W3CDTF">2017-01-20T02:12:00Z</dcterms:created>
  <cp:lastPrinted>2018-02-12T03:52:00Z</cp:lastPrinted>
  <dcterms:modified xsi:type="dcterms:W3CDTF">2023-03-14T07:42:20Z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  <property fmtid="{D5CDD505-2E9C-101B-9397-08002B2CF9AE}" pid="3" name="KSOProductBuildVer">
    <vt:lpwstr>2052-11.1.0.13703</vt:lpwstr>
  </property>
  <property fmtid="{D5CDD505-2E9C-101B-9397-08002B2CF9AE}" pid="4" name="KSORubyTemplateID" linkTarget="0">
    <vt:lpwstr>14</vt:lpwstr>
  </property>
  <property fmtid="{D5CDD505-2E9C-101B-9397-08002B2CF9AE}" pid="5" name="ICV">
    <vt:lpwstr>AA422FF18C56406C91598E7DBD238F92</vt:lpwstr>
  </property>
</Properties>
</file>