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24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'2.一般公共预算支出表'!$A$1:$G$30</definedName>
    <definedName name="_xlnm.Print_Area" localSheetId="2">'3.一般公共预算基本支出表'!$A$1:$E$62</definedName>
    <definedName name="_xlnm.Print_Area" localSheetId="4">'5.政府性基金预算拨款支出预算表'!$A$1:$R$24</definedName>
    <definedName name="_xlnm.Print_Area" localSheetId="6">'7.部门收入总表'!$A$1:$AO$11</definedName>
    <definedName name="_xlnm.Print_Area" localSheetId="7">'8.部门支出总表'!$A$1:$T$24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H8" i="15"/>
  <c r="G8" s="1"/>
  <c r="F8" s="1"/>
  <c r="I8"/>
  <c r="J8"/>
  <c r="K23"/>
  <c r="K8" s="1"/>
  <c r="K7" s="1"/>
  <c r="F23" l="1"/>
  <c r="E6" i="6"/>
  <c r="D6"/>
  <c r="C6" s="1"/>
  <c r="D24" i="4"/>
  <c r="G7" i="5"/>
  <c r="F7"/>
  <c r="E7" s="1"/>
  <c r="E9" i="7" l="1"/>
  <c r="F7"/>
  <c r="G7" s="1"/>
  <c r="F8"/>
  <c r="G8" s="1"/>
  <c r="F10"/>
  <c r="G10" s="1"/>
  <c r="F11"/>
  <c r="G11" s="1"/>
  <c r="C9"/>
  <c r="D9"/>
  <c r="D6" s="1"/>
  <c r="B9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7" i="4"/>
  <c r="D8"/>
  <c r="D9"/>
  <c r="D10"/>
  <c r="D11"/>
  <c r="D12"/>
  <c r="D13"/>
  <c r="D14"/>
  <c r="D15"/>
  <c r="D16"/>
  <c r="D17"/>
  <c r="D18"/>
  <c r="D19"/>
  <c r="D20"/>
  <c r="D21"/>
  <c r="D22"/>
  <c r="D23"/>
  <c r="D25"/>
  <c r="D26"/>
  <c r="D27"/>
  <c r="D28"/>
  <c r="D29"/>
  <c r="D30"/>
  <c r="D31"/>
  <c r="D32"/>
  <c r="E6"/>
  <c r="E33" s="1"/>
  <c r="F6"/>
  <c r="F33" s="1"/>
  <c r="D33" l="1"/>
  <c r="F9" i="7"/>
  <c r="G9" s="1"/>
  <c r="F6"/>
  <c r="G6" s="1"/>
  <c r="D6" i="4"/>
</calcChain>
</file>

<file path=xl/sharedStrings.xml><?xml version="1.0" encoding="utf-8"?>
<sst xmlns="http://schemas.openxmlformats.org/spreadsheetml/2006/main" count="439" uniqueCount="349">
  <si>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</si>
  <si>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</si>
  <si>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</si>
  <si>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</si>
  <si>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</si>
  <si>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</si>
  <si>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</si>
  <si>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</si>
  <si>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</si>
  <si>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</si>
  <si>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</si>
  <si>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</si>
  <si>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</si>
  <si>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</si>
  <si>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</si>
  <si>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</si>
  <si>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</si>
  <si>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</si>
  <si>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</si>
  <si>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</si>
  <si>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</si>
  <si>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</si>
  <si>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</si>
  <si>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</si>
  <si>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</si>
  <si>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</si>
  <si>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</si>
  <si>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</si>
  <si>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</si>
  <si>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</si>
  <si>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</si>
  <si>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</si>
  <si>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</si>
  <si>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</si>
  <si>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</si>
  <si>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</si>
  <si>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</si>
  <si>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</si>
  <si>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</si>
  <si>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</si>
  <si>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</si>
  <si>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</si>
  <si>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</si>
  <si>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</si>
  <si>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</si>
  <si>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</si>
  <si>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</si>
  <si>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</si>
  <si>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</si>
  <si>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</si>
  <si>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</si>
  <si>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</si>
  <si>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</si>
  <si>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</si>
  <si>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</si>
  <si>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</si>
  <si>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</si>
  <si>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</si>
  <si>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</si>
  <si>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</si>
  <si>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</si>
  <si>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</si>
  <si>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</si>
  <si>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</si>
  <si>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</si>
  <si>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</si>
  <si>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</si>
  <si>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</si>
  <si>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</si>
  <si>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</si>
  <si>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</si>
  <si>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</si>
  <si>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</si>
  <si>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</si>
  <si>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</si>
  <si>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</si>
  <si>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</si>
  <si>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</si>
  <si>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</si>
  <si>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</si>
  <si>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</si>
  <si>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</si>
  <si>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</si>
  <si>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</si>
  <si>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</si>
  <si>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</si>
  <si>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</si>
  <si>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</si>
  <si>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</si>
  <si>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</si>
  <si>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</si>
  <si>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</si>
  <si>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</si>
  <si>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</si>
  <si>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</si>
  <si>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</si>
  <si>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</si>
  <si>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</si>
  <si>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</si>
  <si>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</si>
  <si>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</si>
  <si>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</si>
  <si>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</si>
  <si>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</si>
  <si>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</si>
  <si>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</si>
  <si>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</si>
  <si>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</si>
  <si>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</si>
  <si>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</si>
  <si>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</si>
  <si>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</si>
  <si>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</si>
  <si>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</si>
  <si>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</si>
  <si>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</si>
  <si>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</si>
  <si>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</si>
  <si>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</si>
  <si>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</si>
  <si>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</si>
  <si>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</si>
  <si>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</si>
  <si>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</si>
  <si>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</si>
  <si>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</si>
  <si>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</si>
  <si>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</si>
  <si>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</si>
  <si>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</si>
  <si>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</si>
  <si>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</si>
  <si>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</si>
  <si>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</si>
  <si>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</si>
  <si>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</si>
  <si>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</si>
  <si>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</si>
  <si>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</si>
  <si>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</si>
  <si>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</si>
  <si>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</si>
  <si>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</si>
  <si>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</si>
  <si>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</si>
  <si>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</si>
  <si>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</si>
  <si>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</si>
  <si>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</si>
  <si>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</si>
  <si>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</si>
  <si>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</si>
  <si>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</si>
  <si>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</si>
  <si>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</si>
  <si>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</si>
  <si>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</si>
  <si>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</si>
  <si>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</si>
  <si>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</si>
  <si>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</si>
  <si>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</si>
  <si>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</si>
  <si>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</si>
  <si>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</si>
  <si>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</si>
  <si>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</si>
  <si>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</si>
  <si>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</si>
  <si>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</si>
  <si>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</si>
  <si>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</si>
  <si>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</si>
  <si>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</si>
  <si>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</si>
  <si>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</si>
  <si>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</si>
  <si>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</si>
  <si>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</si>
  <si>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</si>
  <si>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</si>
  <si>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</si>
  <si>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</si>
  <si>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</si>
  <si>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</si>
  <si>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</si>
  <si>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</si>
  <si>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</si>
  <si>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</si>
  <si>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</si>
  <si>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</si>
  <si>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</si>
  <si>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</si>
  <si>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</si>
  <si>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</si>
  <si>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</si>
  <si>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</si>
  <si>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</si>
  <si>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</si>
  <si>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</si>
  <si>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</si>
  <si>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</si>
  <si>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</si>
  <si>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</si>
  <si>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</si>
  <si>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</si>
  <si>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</si>
  <si>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</si>
  <si>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</si>
  <si>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</si>
  <si>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</si>
  <si>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</si>
  <si>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</si>
  <si>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</si>
  <si>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</si>
  <si>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</si>
  <si>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</si>
  <si>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</si>
  <si>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</si>
  <si>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</si>
  <si>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</si>
  <si>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</si>
  <si>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</si>
  <si>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</si>
  <si>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</si>
  <si>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</si>
  <si>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</si>
  <si>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</si>
  <si>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</si>
  <si>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</si>
  <si>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</si>
  <si>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</si>
  <si>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</si>
  <si>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</si>
  <si>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</si>
  <si>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</si>
  <si>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</si>
  <si>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</si>
  <si>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</si>
  <si>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</si>
  <si>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</si>
  <si>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</si>
  <si>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</si>
  <si>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</si>
  <si>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</si>
  <si>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</si>
  <si>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</si>
  <si>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</si>
  <si>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</si>
  <si>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</si>
  <si>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</si>
  <si>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</si>
  <si>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</si>
  <si>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</si>
  <si>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</si>
  <si>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</si>
  <si>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</si>
  <si>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</si>
  <si>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</si>
  <si>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</si>
  <si>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</si>
  <si>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</si>
  <si>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</si>
  <si>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</si>
  <si>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</si>
  <si>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</si>
  <si>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</si>
  <si>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</si>
  <si>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</si>
  <si>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</si>
  <si>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</si>
  <si>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</si>
  <si>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</si>
  <si>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</si>
  <si>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</si>
  <si>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</si>
  <si>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</si>
  <si>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</si>
  <si>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</si>
  <si>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</si>
  <si>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</si>
  <si>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</si>
  <si>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</si>
  <si>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</si>
  <si>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</si>
  <si>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</si>
  <si>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</si>
  <si>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</si>
  <si>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</si>
  <si>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</si>
  <si>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</si>
  <si>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</si>
  <si>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</si>
  <si>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</si>
  <si>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208</t>
    <phoneticPr fontId="3" type="noConversion"/>
  </si>
  <si>
    <t>社会保障和就业支出</t>
    <phoneticPr fontId="3" type="noConversion"/>
  </si>
  <si>
    <t>05</t>
    <phoneticPr fontId="3" type="noConversion"/>
  </si>
  <si>
    <t>行政事业单位退休</t>
    <phoneticPr fontId="3" type="noConversion"/>
  </si>
  <si>
    <t xml:space="preserve">  机关事业单位基本养老保险缴费支出</t>
    <phoneticPr fontId="3" type="noConversion"/>
  </si>
  <si>
    <r>
      <t>20</t>
    </r>
    <r>
      <rPr>
        <sz val="10"/>
        <rFont val="宋体"/>
        <family val="3"/>
        <charset val="134"/>
      </rPr>
      <t>8</t>
    </r>
    <phoneticPr fontId="3" type="noConversion"/>
  </si>
  <si>
    <r>
      <t>2</t>
    </r>
    <r>
      <rPr>
        <sz val="10"/>
        <rFont val="宋体"/>
        <family val="3"/>
        <charset val="134"/>
      </rPr>
      <t>7</t>
    </r>
    <phoneticPr fontId="3" type="noConversion"/>
  </si>
  <si>
    <t>财政对其他社会保险基金的补助</t>
    <phoneticPr fontId="3" type="noConversion"/>
  </si>
  <si>
    <r>
      <t>0</t>
    </r>
    <r>
      <rPr>
        <sz val="10"/>
        <rFont val="宋体"/>
        <family val="3"/>
        <charset val="134"/>
      </rPr>
      <t>2</t>
    </r>
    <phoneticPr fontId="3" type="noConversion"/>
  </si>
  <si>
    <t>财政对工伤保险基金的补助</t>
    <phoneticPr fontId="3" type="noConversion"/>
  </si>
  <si>
    <r>
      <t>0</t>
    </r>
    <r>
      <rPr>
        <sz val="10"/>
        <rFont val="宋体"/>
        <family val="3"/>
        <charset val="134"/>
      </rPr>
      <t>3</t>
    </r>
    <phoneticPr fontId="3" type="noConversion"/>
  </si>
  <si>
    <t xml:space="preserve"> 财政对生育保险基金的补助</t>
    <phoneticPr fontId="3" type="noConversion"/>
  </si>
  <si>
    <t>210</t>
    <phoneticPr fontId="3" type="noConversion"/>
  </si>
  <si>
    <t>医疗卫生与计划生育支出</t>
    <phoneticPr fontId="3" type="noConversion"/>
  </si>
  <si>
    <t>11</t>
    <phoneticPr fontId="3" type="noConversion"/>
  </si>
  <si>
    <t>行政事业单位医疗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</si>
  <si>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</si>
  <si>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t>行政单位医疗</t>
  </si>
  <si>
    <r>
      <t>2</t>
    </r>
    <r>
      <rPr>
        <sz val="10"/>
        <rFont val="宋体"/>
        <family val="3"/>
        <charset val="134"/>
      </rPr>
      <t>20</t>
    </r>
    <phoneticPr fontId="3" type="noConversion"/>
  </si>
  <si>
    <t>国土海洋气象等支出</t>
    <phoneticPr fontId="3" type="noConversion"/>
  </si>
  <si>
    <t>国土资源事务</t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</si>
  <si>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</si>
  <si>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t>行政运行</t>
    <phoneticPr fontId="3" type="noConversion"/>
  </si>
  <si>
    <t>住房改革支出</t>
    <phoneticPr fontId="3" type="noConversion"/>
  </si>
  <si>
    <t>住房公积金</t>
    <phoneticPr fontId="3" type="noConversion"/>
  </si>
  <si>
    <t>03</t>
    <phoneticPr fontId="3" type="noConversion"/>
  </si>
  <si>
    <t>公务员医疗补助</t>
    <phoneticPr fontId="3" type="noConversion"/>
  </si>
  <si>
    <t>无</t>
    <phoneticPr fontId="3" type="noConversion"/>
  </si>
  <si>
    <t xml:space="preserve">  其他社会保障缴费</t>
  </si>
  <si>
    <t xml:space="preserve">  住房公积金</t>
  </si>
  <si>
    <t>征地事务局</t>
    <phoneticPr fontId="3" type="noConversion"/>
  </si>
  <si>
    <t>征地事务局</t>
    <phoneticPr fontId="3" type="noConversion"/>
  </si>
  <si>
    <r>
      <t>2</t>
    </r>
    <r>
      <rPr>
        <sz val="10"/>
        <rFont val="宋体"/>
        <family val="3"/>
        <charset val="134"/>
      </rPr>
      <t>08</t>
    </r>
    <phoneticPr fontId="21" type="noConversion"/>
  </si>
  <si>
    <r>
      <t>0</t>
    </r>
    <r>
      <rPr>
        <sz val="10"/>
        <rFont val="宋体"/>
        <family val="3"/>
        <charset val="134"/>
      </rPr>
      <t>5</t>
    </r>
    <phoneticPr fontId="3" type="noConversion"/>
  </si>
  <si>
    <t>机关事业养老保险</t>
    <phoneticPr fontId="3" type="noConversion"/>
  </si>
  <si>
    <r>
      <t>2</t>
    </r>
    <r>
      <rPr>
        <sz val="10"/>
        <rFont val="宋体"/>
        <family val="3"/>
        <charset val="134"/>
      </rPr>
      <t>08</t>
    </r>
    <phoneticPr fontId="3" type="noConversion"/>
  </si>
  <si>
    <r>
      <t>2</t>
    </r>
    <r>
      <rPr>
        <sz val="10"/>
        <rFont val="宋体"/>
        <family val="3"/>
        <charset val="134"/>
      </rPr>
      <t>10</t>
    </r>
    <phoneticPr fontId="21" type="noConversion"/>
  </si>
  <si>
    <r>
      <t>1</t>
    </r>
    <r>
      <rPr>
        <sz val="10"/>
        <rFont val="宋体"/>
        <family val="3"/>
        <charset val="134"/>
      </rPr>
      <t>1</t>
    </r>
    <phoneticPr fontId="21" type="noConversion"/>
  </si>
  <si>
    <r>
      <t>1</t>
    </r>
    <r>
      <rPr>
        <sz val="10"/>
        <rFont val="宋体"/>
        <family val="3"/>
        <charset val="134"/>
      </rPr>
      <t>1</t>
    </r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</si>
  <si>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21" type="noConversion"/>
  </si>
  <si>
    <t>221</t>
    <phoneticPr fontId="3" type="noConversion"/>
  </si>
  <si>
    <t>工伤保险</t>
    <phoneticPr fontId="21" type="noConversion"/>
  </si>
  <si>
    <t>生育保险</t>
    <phoneticPr fontId="21" type="noConversion"/>
  </si>
  <si>
    <t>基本医疗保险</t>
    <phoneticPr fontId="21" type="noConversion"/>
  </si>
  <si>
    <t>公务员医疗补助</t>
    <phoneticPr fontId="21" type="noConversion"/>
  </si>
  <si>
    <t>退休公务员医疗补助</t>
    <phoneticPr fontId="21" type="noConversion"/>
  </si>
  <si>
    <t>工资性支出</t>
    <phoneticPr fontId="21" type="noConversion"/>
  </si>
  <si>
    <t>其他工资福利支出</t>
    <phoneticPr fontId="21" type="noConversion"/>
  </si>
  <si>
    <t>公用支出</t>
    <phoneticPr fontId="21" type="noConversion"/>
  </si>
  <si>
    <t>工会费</t>
    <phoneticPr fontId="21" type="noConversion"/>
  </si>
  <si>
    <t>福利费</t>
    <phoneticPr fontId="21" type="noConversion"/>
  </si>
  <si>
    <t>公务交通补贴</t>
    <phoneticPr fontId="21" type="noConversion"/>
  </si>
  <si>
    <t>其他家庭补助支出</t>
    <phoneticPr fontId="21" type="noConversion"/>
  </si>
  <si>
    <t>专项业务支出</t>
    <phoneticPr fontId="21" type="noConversion"/>
  </si>
  <si>
    <t>在职住房公积金</t>
    <phoneticPr fontId="2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</si>
</sst>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2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7" fontId="7" fillId="0" borderId="1" xfId="2" applyNumberFormat="1" applyFont="1" applyFill="1" applyBorder="1"/>
    <xf numFmtId="0" fontId="5" fillId="0" borderId="1" xfId="2" applyBorder="1"/>
    <xf numFmtId="0" fontId="0" fillId="0" borderId="1" xfId="0" applyBorder="1">
      <alignment vertical="center"/>
    </xf>
    <xf numFmtId="49" fontId="7" fillId="0" borderId="3" xfId="2" applyNumberFormat="1" applyFont="1" applyFill="1" applyBorder="1" applyAlignment="1">
      <alignment horizontal="left" vertical="center"/>
    </xf>
    <xf numFmtId="49" fontId="5" fillId="0" borderId="1" xfId="2" applyNumberFormat="1" applyBorder="1"/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vertical="center" wrapText="1"/>
    </xf>
    <xf numFmtId="49" fontId="24" fillId="0" borderId="1" xfId="2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vertical="center" wrapText="1"/>
    </xf>
    <xf numFmtId="0" fontId="24" fillId="0" borderId="1" xfId="2" applyNumberFormat="1" applyFont="1" applyFill="1" applyBorder="1" applyAlignment="1">
      <alignment horizontal="left" vertical="center" wrapText="1"/>
    </xf>
    <xf numFmtId="0" fontId="2" fillId="0" borderId="1" xfId="2" applyFont="1" applyBorder="1"/>
    <xf numFmtId="49" fontId="2" fillId="0" borderId="1" xfId="2" applyNumberFormat="1" applyFont="1" applyBorder="1"/>
    <xf numFmtId="49" fontId="25" fillId="0" borderId="1" xfId="2" applyNumberFormat="1" applyFont="1" applyBorder="1"/>
    <xf numFmtId="0" fontId="2" fillId="0" borderId="0" xfId="2" applyFont="1"/>
    <xf numFmtId="177" fontId="24" fillId="0" borderId="3" xfId="4" applyNumberFormat="1" applyFont="1" applyFill="1" applyBorder="1" applyAlignment="1" applyProtection="1">
      <alignment horizontal="right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J17" sqref="J17"/>
    </sheetView>
  </sheetViews>
  <sheetFormatPr defaultRowHeight="14.25"/>
  <cols>
    <col min="1" max="1" width="23.75" style="1" customWidth="1"/>
    <col min="2" max="2" width="8.1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45" t="s">
        <v>65</v>
      </c>
      <c r="B2" s="145"/>
      <c r="C2" s="145"/>
      <c r="D2" s="145"/>
      <c r="E2" s="145"/>
      <c r="F2" s="145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46" t="s">
        <v>71</v>
      </c>
      <c r="B4" s="146"/>
      <c r="C4" s="146" t="s">
        <v>72</v>
      </c>
      <c r="D4" s="146"/>
      <c r="E4" s="146"/>
      <c r="F4" s="146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100.17</v>
      </c>
      <c r="C6" s="82" t="s">
        <v>79</v>
      </c>
      <c r="D6" s="83">
        <f>E6+F6</f>
        <v>100.17</v>
      </c>
      <c r="E6" s="83">
        <f>SUM(E7:E32)</f>
        <v>100.17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100.17</v>
      </c>
      <c r="C7" s="85" t="s">
        <v>43</v>
      </c>
      <c r="D7" s="83">
        <f t="shared" ref="D7:D33" si="0">E7+F7</f>
        <v>0</v>
      </c>
      <c r="E7" s="83">
        <v>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0</v>
      </c>
      <c r="E11" s="83"/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f t="shared" si="0"/>
        <v>11.16</v>
      </c>
      <c r="E14" s="83">
        <v>11.16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7.18</v>
      </c>
      <c r="E15" s="83">
        <v>7.18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>E24</f>
        <v>75.13</v>
      </c>
      <c r="E24" s="83">
        <v>75.13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f t="shared" si="0"/>
        <v>6.7</v>
      </c>
      <c r="E25" s="83">
        <v>6.7</v>
      </c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/>
      <c r="C33" s="87" t="s">
        <v>82</v>
      </c>
      <c r="D33" s="83">
        <f t="shared" si="0"/>
        <v>100.17</v>
      </c>
      <c r="E33" s="83">
        <f>E6</f>
        <v>100.17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showGridLines="0" showZeros="0" zoomScaleSheetLayoutView="100" workbookViewId="0">
      <selection activeCell="K15" sqref="K15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7" t="s">
        <v>66</v>
      </c>
      <c r="B1" s="147"/>
    </row>
    <row r="2" spans="1:8" ht="25.5" customHeight="1">
      <c r="A2" s="148" t="s">
        <v>1</v>
      </c>
      <c r="B2" s="149"/>
      <c r="C2" s="149"/>
      <c r="D2" s="149"/>
      <c r="E2" s="149"/>
      <c r="F2" s="149"/>
      <c r="G2" s="149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50" t="s">
        <v>2</v>
      </c>
      <c r="B4" s="150"/>
      <c r="C4" s="150"/>
      <c r="D4" s="150" t="s">
        <v>105</v>
      </c>
      <c r="E4" s="150" t="s">
        <v>3</v>
      </c>
      <c r="F4" s="150" t="s">
        <v>4</v>
      </c>
      <c r="G4" s="150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50"/>
      <c r="E5" s="150"/>
      <c r="F5" s="150"/>
      <c r="G5" s="150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f>F7+G7</f>
        <v>100.17</v>
      </c>
      <c r="F7" s="90">
        <f>F10+F13+F16+F19+F22+F25+F28</f>
        <v>88.17</v>
      </c>
      <c r="G7" s="90">
        <f>G25</f>
        <v>12</v>
      </c>
      <c r="H7" s="91"/>
    </row>
    <row r="8" spans="1:8" ht="19.5" customHeight="1">
      <c r="A8" s="88" t="s">
        <v>294</v>
      </c>
      <c r="B8" s="88"/>
      <c r="C8" s="88"/>
      <c r="D8" s="136" t="s">
        <v>295</v>
      </c>
      <c r="E8" s="90"/>
      <c r="F8" s="90"/>
      <c r="G8" s="90"/>
    </row>
    <row r="9" spans="1:8" ht="19.5" customHeight="1">
      <c r="A9" s="88"/>
      <c r="B9" s="88" t="s">
        <v>296</v>
      </c>
      <c r="C9" s="88"/>
      <c r="D9" s="136" t="s">
        <v>297</v>
      </c>
      <c r="E9" s="90"/>
      <c r="F9" s="90"/>
      <c r="G9" s="90"/>
    </row>
    <row r="10" spans="1:8" ht="26.25" customHeight="1">
      <c r="A10" s="88"/>
      <c r="B10" s="88"/>
      <c r="C10" s="88" t="s">
        <v>296</v>
      </c>
      <c r="D10" s="136" t="s">
        <v>298</v>
      </c>
      <c r="E10" s="90"/>
      <c r="F10" s="90">
        <v>11.16</v>
      </c>
      <c r="G10" s="90"/>
    </row>
    <row r="11" spans="1:8" ht="19.5" customHeight="1">
      <c r="A11" s="137" t="s">
        <v>299</v>
      </c>
      <c r="B11" s="88"/>
      <c r="C11" s="88"/>
      <c r="D11" s="136" t="s">
        <v>295</v>
      </c>
      <c r="E11" s="90"/>
      <c r="F11" s="90"/>
      <c r="G11" s="90"/>
    </row>
    <row r="12" spans="1:8" ht="31.5" customHeight="1">
      <c r="A12" s="88"/>
      <c r="B12" s="137" t="s">
        <v>300</v>
      </c>
      <c r="C12" s="88"/>
      <c r="D12" s="138" t="s">
        <v>301</v>
      </c>
      <c r="E12" s="90"/>
      <c r="F12" s="90"/>
      <c r="G12" s="90"/>
    </row>
    <row r="13" spans="1:8" ht="29.25" customHeight="1">
      <c r="A13" s="88"/>
      <c r="B13" s="88"/>
      <c r="C13" s="137" t="s">
        <v>302</v>
      </c>
      <c r="D13" s="138" t="s">
        <v>303</v>
      </c>
      <c r="E13" s="90"/>
      <c r="F13" s="90">
        <v>0.11</v>
      </c>
      <c r="G13" s="90"/>
    </row>
    <row r="14" spans="1:8" ht="19.5" customHeight="1">
      <c r="A14" s="137" t="s">
        <v>299</v>
      </c>
      <c r="B14" s="88"/>
      <c r="C14" s="88"/>
      <c r="D14" s="136" t="s">
        <v>295</v>
      </c>
      <c r="E14" s="90"/>
      <c r="F14" s="90"/>
      <c r="G14" s="90"/>
    </row>
    <row r="15" spans="1:8" ht="28.5" customHeight="1">
      <c r="A15" s="88"/>
      <c r="B15" s="137" t="s">
        <v>300</v>
      </c>
      <c r="C15" s="88"/>
      <c r="D15" s="138" t="s">
        <v>301</v>
      </c>
      <c r="E15" s="90"/>
      <c r="F15" s="90"/>
      <c r="G15" s="90"/>
    </row>
    <row r="16" spans="1:8" ht="27" customHeight="1">
      <c r="A16" s="88"/>
      <c r="B16" s="88"/>
      <c r="C16" s="137" t="s">
        <v>304</v>
      </c>
      <c r="D16" s="138" t="s">
        <v>305</v>
      </c>
      <c r="E16" s="90"/>
      <c r="F16" s="90">
        <v>0.22</v>
      </c>
      <c r="G16" s="90"/>
    </row>
    <row r="17" spans="1:7" ht="19.5" customHeight="1">
      <c r="A17" s="137" t="s">
        <v>306</v>
      </c>
      <c r="B17" s="88"/>
      <c r="C17" s="88"/>
      <c r="D17" s="139" t="s">
        <v>307</v>
      </c>
      <c r="E17" s="90"/>
      <c r="F17" s="90"/>
      <c r="G17" s="90"/>
    </row>
    <row r="18" spans="1:7" ht="19.5" customHeight="1">
      <c r="A18" s="88"/>
      <c r="B18" s="137" t="s">
        <v>308</v>
      </c>
      <c r="C18" s="88"/>
      <c r="D18" s="138" t="s">
        <v>309</v>
      </c>
      <c r="E18" s="90"/>
      <c r="F18" s="90"/>
      <c r="G18" s="90"/>
    </row>
    <row r="19" spans="1:7" ht="19.5" customHeight="1">
      <c r="A19" s="88"/>
      <c r="B19" s="88"/>
      <c r="C19" s="137" t="s">
        <v>310</v>
      </c>
      <c r="D19" s="128" t="s">
        <v>311</v>
      </c>
      <c r="E19" s="90"/>
      <c r="F19" s="90">
        <v>4.46</v>
      </c>
      <c r="G19" s="90"/>
    </row>
    <row r="20" spans="1:7" ht="19.5" customHeight="1">
      <c r="A20" s="137" t="s">
        <v>306</v>
      </c>
      <c r="B20" s="88"/>
      <c r="C20" s="88"/>
      <c r="D20" s="139" t="s">
        <v>307</v>
      </c>
      <c r="E20" s="90"/>
      <c r="F20" s="90"/>
      <c r="G20" s="90"/>
    </row>
    <row r="21" spans="1:7" ht="19.5" customHeight="1">
      <c r="A21" s="88"/>
      <c r="B21" s="137" t="s">
        <v>308</v>
      </c>
      <c r="C21" s="88"/>
      <c r="D21" s="138" t="s">
        <v>309</v>
      </c>
      <c r="E21" s="90"/>
      <c r="F21" s="90"/>
      <c r="G21" s="90"/>
    </row>
    <row r="22" spans="1:7" ht="19.5" customHeight="1">
      <c r="A22" s="88"/>
      <c r="B22" s="88"/>
      <c r="C22" s="137" t="s">
        <v>319</v>
      </c>
      <c r="D22" s="128" t="s">
        <v>320</v>
      </c>
      <c r="E22" s="90"/>
      <c r="F22" s="90">
        <v>2.39</v>
      </c>
      <c r="G22" s="90"/>
    </row>
    <row r="23" spans="1:7" ht="19.5" customHeight="1">
      <c r="A23" s="137" t="s">
        <v>312</v>
      </c>
      <c r="B23" s="88"/>
      <c r="C23" s="88"/>
      <c r="D23" s="139" t="s">
        <v>313</v>
      </c>
      <c r="E23" s="90"/>
      <c r="F23" s="90"/>
      <c r="G23" s="90"/>
    </row>
    <row r="24" spans="1:7" ht="19.5" customHeight="1">
      <c r="A24" s="88"/>
      <c r="B24" s="137" t="s">
        <v>310</v>
      </c>
      <c r="C24" s="88"/>
      <c r="D24" s="139" t="s">
        <v>314</v>
      </c>
      <c r="E24" s="90"/>
      <c r="F24" s="90"/>
      <c r="G24" s="90"/>
    </row>
    <row r="25" spans="1:7" ht="19.5" customHeight="1">
      <c r="A25" s="140"/>
      <c r="B25" s="141"/>
      <c r="C25" s="142" t="s">
        <v>315</v>
      </c>
      <c r="D25" s="139" t="s">
        <v>316</v>
      </c>
      <c r="E25" s="90"/>
      <c r="F25" s="90">
        <v>63.13</v>
      </c>
      <c r="G25" s="90">
        <v>12</v>
      </c>
    </row>
    <row r="26" spans="1:7" ht="19.5" customHeight="1">
      <c r="A26" s="88" t="s">
        <v>175</v>
      </c>
      <c r="B26" s="88"/>
      <c r="C26" s="88"/>
      <c r="D26" s="136" t="s">
        <v>176</v>
      </c>
      <c r="E26" s="90"/>
      <c r="F26" s="90"/>
      <c r="G26" s="90"/>
    </row>
    <row r="27" spans="1:7" ht="19.5" customHeight="1">
      <c r="A27" s="88"/>
      <c r="B27" s="137" t="s">
        <v>302</v>
      </c>
      <c r="C27" s="88"/>
      <c r="D27" s="138" t="s">
        <v>317</v>
      </c>
      <c r="E27" s="90"/>
      <c r="F27" s="90"/>
      <c r="G27" s="90"/>
    </row>
    <row r="28" spans="1:7" ht="19.5" customHeight="1">
      <c r="A28" s="88" t="s">
        <v>174</v>
      </c>
      <c r="B28" s="88" t="s">
        <v>174</v>
      </c>
      <c r="C28" s="88" t="s">
        <v>173</v>
      </c>
      <c r="D28" s="138" t="s">
        <v>318</v>
      </c>
      <c r="E28" s="90"/>
      <c r="F28" s="90">
        <v>6.7</v>
      </c>
      <c r="G28" s="90"/>
    </row>
    <row r="29" spans="1:7" ht="19.5" customHeight="1">
      <c r="A29" s="123"/>
      <c r="B29" s="126"/>
      <c r="C29" s="126"/>
      <c r="D29" s="93" t="s">
        <v>258</v>
      </c>
      <c r="E29" s="123"/>
      <c r="F29" s="123"/>
      <c r="G29" s="123"/>
    </row>
    <row r="30" spans="1:7" ht="19.5" customHeight="1">
      <c r="A30" s="123"/>
      <c r="B30" s="126"/>
      <c r="C30" s="126"/>
      <c r="D30" s="93" t="s">
        <v>258</v>
      </c>
      <c r="E30" s="123"/>
      <c r="F30" s="123"/>
      <c r="G30" s="123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6"/>
  <sheetViews>
    <sheetView showGridLines="0" showZeros="0" workbookViewId="0">
      <selection activeCell="H19" sqref="H19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48" t="s">
        <v>12</v>
      </c>
      <c r="B2" s="148"/>
      <c r="C2" s="148"/>
      <c r="D2" s="148"/>
      <c r="E2" s="148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50" t="s">
        <v>109</v>
      </c>
      <c r="B4" s="150"/>
      <c r="C4" s="150" t="s">
        <v>291</v>
      </c>
      <c r="D4" s="150"/>
      <c r="E4" s="150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f>E6+D6</f>
        <v>88.170000000000016</v>
      </c>
      <c r="D6" s="90">
        <f>D8+D9+D11+D14+D21+D44+D45+D61+D62</f>
        <v>78.810000000000016</v>
      </c>
      <c r="E6" s="90">
        <f>E23</f>
        <v>9.36</v>
      </c>
    </row>
    <row r="7" spans="1:5">
      <c r="A7" s="93">
        <v>301</v>
      </c>
      <c r="B7" s="93" t="s">
        <v>177</v>
      </c>
      <c r="C7" s="90"/>
      <c r="D7" s="90"/>
      <c r="E7" s="90"/>
    </row>
    <row r="8" spans="1:5">
      <c r="A8" s="93">
        <v>30101</v>
      </c>
      <c r="B8" s="93" t="s">
        <v>178</v>
      </c>
      <c r="C8" s="90">
        <v>40.81</v>
      </c>
      <c r="D8" s="90">
        <v>40.81</v>
      </c>
      <c r="E8" s="90"/>
    </row>
    <row r="9" spans="1:5">
      <c r="A9" s="93">
        <v>30102</v>
      </c>
      <c r="B9" s="93" t="s">
        <v>179</v>
      </c>
      <c r="C9" s="90">
        <v>5.28</v>
      </c>
      <c r="D9" s="90">
        <v>5.28</v>
      </c>
      <c r="E9" s="90"/>
    </row>
    <row r="10" spans="1:5">
      <c r="A10" s="93">
        <v>30103</v>
      </c>
      <c r="B10" s="93" t="s">
        <v>180</v>
      </c>
      <c r="C10" s="90"/>
      <c r="D10" s="90"/>
      <c r="E10" s="90"/>
    </row>
    <row r="11" spans="1:5" s="143" customFormat="1" ht="14.25" customHeight="1">
      <c r="A11" s="93">
        <v>30104</v>
      </c>
      <c r="B11" s="93" t="s">
        <v>322</v>
      </c>
      <c r="C11" s="90">
        <v>7.18</v>
      </c>
      <c r="D11" s="90">
        <v>7.18</v>
      </c>
      <c r="E11" s="90"/>
    </row>
    <row r="12" spans="1:5">
      <c r="A12" s="93">
        <v>30106</v>
      </c>
      <c r="B12" s="93" t="s">
        <v>236</v>
      </c>
      <c r="C12" s="90"/>
      <c r="D12" s="90"/>
      <c r="E12" s="90"/>
    </row>
    <row r="13" spans="1:5">
      <c r="A13" s="93">
        <v>30107</v>
      </c>
      <c r="B13" s="93" t="s">
        <v>181</v>
      </c>
      <c r="C13" s="90"/>
      <c r="D13" s="90"/>
      <c r="E13" s="90"/>
    </row>
    <row r="14" spans="1:5">
      <c r="A14" s="93">
        <v>30108</v>
      </c>
      <c r="B14" s="93" t="s">
        <v>182</v>
      </c>
      <c r="C14" s="90">
        <v>11.16</v>
      </c>
      <c r="D14" s="90">
        <v>11.16</v>
      </c>
      <c r="E14" s="90"/>
    </row>
    <row r="15" spans="1:5">
      <c r="A15" s="93">
        <v>30109</v>
      </c>
      <c r="B15" s="93" t="s">
        <v>237</v>
      </c>
      <c r="C15" s="90"/>
      <c r="D15" s="90"/>
      <c r="E15" s="90"/>
    </row>
    <row r="16" spans="1:5">
      <c r="A16" s="93">
        <v>30110</v>
      </c>
      <c r="B16" s="93" t="s">
        <v>282</v>
      </c>
      <c r="C16" s="90"/>
      <c r="D16" s="90"/>
      <c r="E16" s="90"/>
    </row>
    <row r="17" spans="1:5">
      <c r="A17" s="93">
        <v>30111</v>
      </c>
      <c r="B17" s="93" t="s">
        <v>283</v>
      </c>
      <c r="C17" s="90"/>
      <c r="D17" s="90"/>
      <c r="E17" s="90"/>
    </row>
    <row r="18" spans="1:5">
      <c r="A18" s="93">
        <v>30112</v>
      </c>
      <c r="B18" s="93" t="s">
        <v>284</v>
      </c>
      <c r="C18" s="90"/>
      <c r="D18" s="90"/>
      <c r="E18" s="90"/>
    </row>
    <row r="19" spans="1:5">
      <c r="A19" s="93">
        <v>30113</v>
      </c>
      <c r="B19" s="93" t="s">
        <v>285</v>
      </c>
      <c r="C19" s="90"/>
      <c r="D19" s="90"/>
      <c r="E19" s="90"/>
    </row>
    <row r="20" spans="1:5">
      <c r="A20" s="93">
        <v>30114</v>
      </c>
      <c r="B20" s="93" t="s">
        <v>286</v>
      </c>
      <c r="C20" s="90"/>
      <c r="D20" s="90"/>
      <c r="E20" s="90"/>
    </row>
    <row r="21" spans="1:5">
      <c r="A21" s="93">
        <v>30199</v>
      </c>
      <c r="B21" s="93" t="s">
        <v>183</v>
      </c>
      <c r="C21" s="90">
        <v>6.47</v>
      </c>
      <c r="D21" s="90">
        <v>6.47</v>
      </c>
      <c r="E21" s="90"/>
    </row>
    <row r="22" spans="1:5">
      <c r="A22" s="93">
        <v>302</v>
      </c>
      <c r="B22" s="93" t="s">
        <v>184</v>
      </c>
      <c r="C22" s="90"/>
      <c r="D22" s="90"/>
      <c r="E22" s="90"/>
    </row>
    <row r="23" spans="1:5">
      <c r="A23" s="93">
        <v>30201</v>
      </c>
      <c r="B23" s="93" t="s">
        <v>185</v>
      </c>
      <c r="C23" s="90">
        <v>9.36</v>
      </c>
      <c r="D23" s="90"/>
      <c r="E23" s="90">
        <v>9.36</v>
      </c>
    </row>
    <row r="24" spans="1:5">
      <c r="A24" s="93">
        <v>30202</v>
      </c>
      <c r="B24" s="93" t="s">
        <v>186</v>
      </c>
      <c r="C24" s="90"/>
      <c r="D24" s="90"/>
      <c r="E24" s="90"/>
    </row>
    <row r="25" spans="1:5">
      <c r="A25" s="93">
        <v>30203</v>
      </c>
      <c r="B25" s="93" t="s">
        <v>238</v>
      </c>
      <c r="C25" s="90"/>
      <c r="D25" s="90"/>
      <c r="E25" s="90"/>
    </row>
    <row r="26" spans="1:5">
      <c r="A26" s="93">
        <v>30204</v>
      </c>
      <c r="B26" s="93" t="s">
        <v>187</v>
      </c>
      <c r="C26" s="90"/>
      <c r="D26" s="90"/>
      <c r="E26" s="90"/>
    </row>
    <row r="27" spans="1:5">
      <c r="A27" s="93">
        <v>30205</v>
      </c>
      <c r="B27" s="93" t="s">
        <v>188</v>
      </c>
      <c r="C27" s="90"/>
      <c r="D27" s="90"/>
      <c r="E27" s="90"/>
    </row>
    <row r="28" spans="1:5">
      <c r="A28" s="93">
        <v>30206</v>
      </c>
      <c r="B28" s="93" t="s">
        <v>189</v>
      </c>
      <c r="C28" s="90"/>
      <c r="D28" s="90"/>
      <c r="E28" s="90"/>
    </row>
    <row r="29" spans="1:5">
      <c r="A29" s="93">
        <v>30207</v>
      </c>
      <c r="B29" s="93" t="s">
        <v>190</v>
      </c>
      <c r="C29" s="90"/>
      <c r="D29" s="90"/>
      <c r="E29" s="90"/>
    </row>
    <row r="30" spans="1:5">
      <c r="A30" s="93">
        <v>30208</v>
      </c>
      <c r="B30" s="93" t="s">
        <v>287</v>
      </c>
      <c r="C30" s="90"/>
      <c r="D30" s="90"/>
      <c r="E30" s="90"/>
    </row>
    <row r="31" spans="1:5">
      <c r="A31" s="93">
        <v>30209</v>
      </c>
      <c r="B31" s="93" t="s">
        <v>191</v>
      </c>
      <c r="C31" s="90"/>
      <c r="D31" s="90"/>
      <c r="E31" s="90"/>
    </row>
    <row r="32" spans="1:5">
      <c r="A32" s="93">
        <v>30211</v>
      </c>
      <c r="B32" s="93" t="s">
        <v>192</v>
      </c>
      <c r="C32" s="90"/>
      <c r="D32" s="90"/>
      <c r="E32" s="90"/>
    </row>
    <row r="33" spans="1:5">
      <c r="A33" s="93">
        <v>30212</v>
      </c>
      <c r="B33" s="93" t="s">
        <v>239</v>
      </c>
      <c r="C33" s="90"/>
      <c r="D33" s="90"/>
      <c r="E33" s="90"/>
    </row>
    <row r="34" spans="1:5">
      <c r="A34" s="93">
        <v>30213</v>
      </c>
      <c r="B34" s="93" t="s">
        <v>193</v>
      </c>
      <c r="C34" s="90"/>
      <c r="D34" s="90"/>
      <c r="E34" s="90"/>
    </row>
    <row r="35" spans="1:5">
      <c r="A35" s="93">
        <v>30214</v>
      </c>
      <c r="B35" s="93" t="s">
        <v>194</v>
      </c>
      <c r="C35" s="90"/>
      <c r="D35" s="90"/>
      <c r="E35" s="90"/>
    </row>
    <row r="36" spans="1:5">
      <c r="A36" s="93">
        <v>30215</v>
      </c>
      <c r="B36" s="93" t="s">
        <v>195</v>
      </c>
      <c r="C36" s="90"/>
      <c r="D36" s="90"/>
      <c r="E36" s="90"/>
    </row>
    <row r="37" spans="1:5">
      <c r="A37" s="93">
        <v>30216</v>
      </c>
      <c r="B37" s="93" t="s">
        <v>196</v>
      </c>
      <c r="C37" s="90"/>
      <c r="D37" s="90"/>
      <c r="E37" s="90"/>
    </row>
    <row r="38" spans="1:5">
      <c r="A38" s="93">
        <v>30217</v>
      </c>
      <c r="B38" s="93" t="s">
        <v>197</v>
      </c>
      <c r="C38" s="90"/>
      <c r="D38" s="90"/>
      <c r="E38" s="90"/>
    </row>
    <row r="39" spans="1:5">
      <c r="A39" s="93">
        <v>30218</v>
      </c>
      <c r="B39" s="93" t="s">
        <v>198</v>
      </c>
      <c r="C39" s="90"/>
      <c r="D39" s="90"/>
      <c r="E39" s="90"/>
    </row>
    <row r="40" spans="1:5">
      <c r="A40" s="93">
        <v>30224</v>
      </c>
      <c r="B40" s="93" t="s">
        <v>240</v>
      </c>
      <c r="C40" s="90"/>
      <c r="D40" s="90"/>
      <c r="E40" s="90"/>
    </row>
    <row r="41" spans="1:5">
      <c r="A41" s="93">
        <v>30225</v>
      </c>
      <c r="B41" s="93" t="s">
        <v>241</v>
      </c>
      <c r="C41" s="90"/>
      <c r="D41" s="90"/>
      <c r="E41" s="90"/>
    </row>
    <row r="42" spans="1:5">
      <c r="A42" s="93">
        <v>30226</v>
      </c>
      <c r="B42" s="93" t="s">
        <v>199</v>
      </c>
      <c r="C42" s="90"/>
      <c r="D42" s="90"/>
      <c r="E42" s="90"/>
    </row>
    <row r="43" spans="1:5">
      <c r="A43" s="93">
        <v>30227</v>
      </c>
      <c r="B43" s="93" t="s">
        <v>242</v>
      </c>
      <c r="C43" s="90"/>
      <c r="D43" s="90"/>
      <c r="E43" s="90"/>
    </row>
    <row r="44" spans="1:5">
      <c r="A44" s="93">
        <v>30228</v>
      </c>
      <c r="B44" s="93" t="s">
        <v>200</v>
      </c>
      <c r="C44" s="90">
        <v>1.1200000000000001</v>
      </c>
      <c r="D44" s="90">
        <v>1.1200000000000001</v>
      </c>
      <c r="E44" s="90"/>
    </row>
    <row r="45" spans="1:5">
      <c r="A45" s="93">
        <v>30229</v>
      </c>
      <c r="B45" s="93" t="s">
        <v>201</v>
      </c>
      <c r="C45" s="90">
        <v>0.04</v>
      </c>
      <c r="D45" s="90">
        <v>0.04</v>
      </c>
      <c r="E45" s="90"/>
    </row>
    <row r="46" spans="1:5">
      <c r="A46" s="93">
        <v>30231</v>
      </c>
      <c r="B46" s="93" t="s">
        <v>202</v>
      </c>
      <c r="C46" s="90"/>
      <c r="D46" s="90"/>
      <c r="E46" s="90"/>
    </row>
    <row r="47" spans="1:5">
      <c r="A47" s="93">
        <v>30239</v>
      </c>
      <c r="B47" s="93" t="s">
        <v>203</v>
      </c>
      <c r="C47" s="90"/>
      <c r="D47" s="90"/>
      <c r="E47" s="90"/>
    </row>
    <row r="48" spans="1:5">
      <c r="A48" s="93">
        <v>30240</v>
      </c>
      <c r="B48" s="93" t="s">
        <v>204</v>
      </c>
      <c r="C48" s="90"/>
      <c r="D48" s="90"/>
      <c r="E48" s="90"/>
    </row>
    <row r="49" spans="1:5">
      <c r="A49" s="93">
        <v>30299</v>
      </c>
      <c r="B49" s="93" t="s">
        <v>205</v>
      </c>
      <c r="C49" s="90"/>
      <c r="D49" s="90"/>
      <c r="E49" s="90"/>
    </row>
    <row r="50" spans="1:5">
      <c r="A50" s="93">
        <v>303</v>
      </c>
      <c r="B50" s="93" t="s">
        <v>206</v>
      </c>
      <c r="C50" s="90"/>
      <c r="D50" s="90"/>
      <c r="E50" s="90"/>
    </row>
    <row r="51" spans="1:5">
      <c r="A51" s="93">
        <v>30301</v>
      </c>
      <c r="B51" s="93" t="s">
        <v>207</v>
      </c>
      <c r="C51" s="90"/>
      <c r="D51" s="90"/>
      <c r="E51" s="90"/>
    </row>
    <row r="52" spans="1:5">
      <c r="A52" s="93">
        <v>30302</v>
      </c>
      <c r="B52" s="93" t="s">
        <v>208</v>
      </c>
      <c r="C52" s="90"/>
      <c r="D52" s="90"/>
      <c r="E52" s="90"/>
    </row>
    <row r="53" spans="1:5">
      <c r="A53" s="93">
        <v>30303</v>
      </c>
      <c r="B53" s="93" t="s">
        <v>243</v>
      </c>
      <c r="C53" s="90"/>
      <c r="D53" s="90"/>
      <c r="E53" s="90"/>
    </row>
    <row r="54" spans="1:5">
      <c r="A54" s="93">
        <v>30304</v>
      </c>
      <c r="B54" s="93" t="s">
        <v>244</v>
      </c>
      <c r="C54" s="90"/>
      <c r="D54" s="90"/>
      <c r="E54" s="90"/>
    </row>
    <row r="55" spans="1:5">
      <c r="A55" s="93">
        <v>30305</v>
      </c>
      <c r="B55" s="93" t="s">
        <v>209</v>
      </c>
      <c r="C55" s="90"/>
      <c r="D55" s="90"/>
      <c r="E55" s="90"/>
    </row>
    <row r="56" spans="1:5">
      <c r="A56" s="93">
        <v>30306</v>
      </c>
      <c r="B56" s="93" t="s">
        <v>245</v>
      </c>
      <c r="C56" s="90"/>
      <c r="D56" s="90"/>
      <c r="E56" s="90"/>
    </row>
    <row r="57" spans="1:5">
      <c r="A57" s="93">
        <v>30307</v>
      </c>
      <c r="B57" s="93" t="s">
        <v>210</v>
      </c>
      <c r="C57" s="90"/>
      <c r="D57" s="90"/>
      <c r="E57" s="90"/>
    </row>
    <row r="58" spans="1:5">
      <c r="A58" s="93">
        <v>30308</v>
      </c>
      <c r="B58" s="93" t="s">
        <v>211</v>
      </c>
      <c r="C58" s="90"/>
      <c r="D58" s="90"/>
      <c r="E58" s="90"/>
    </row>
    <row r="59" spans="1:5">
      <c r="A59" s="93">
        <v>30309</v>
      </c>
      <c r="B59" s="93" t="s">
        <v>212</v>
      </c>
      <c r="C59" s="90"/>
      <c r="D59" s="90"/>
      <c r="E59" s="90"/>
    </row>
    <row r="60" spans="1:5">
      <c r="A60" s="93">
        <v>30310</v>
      </c>
      <c r="B60" s="93" t="s">
        <v>288</v>
      </c>
      <c r="C60" s="90"/>
      <c r="D60" s="90"/>
      <c r="E60" s="90"/>
    </row>
    <row r="61" spans="1:5" s="143" customFormat="1" ht="12" customHeight="1">
      <c r="A61" s="93">
        <v>30311</v>
      </c>
      <c r="B61" s="93" t="s">
        <v>323</v>
      </c>
      <c r="C61" s="90">
        <v>6.7</v>
      </c>
      <c r="D61" s="90">
        <v>6.7</v>
      </c>
      <c r="E61" s="90"/>
    </row>
    <row r="62" spans="1:5">
      <c r="A62" s="93">
        <v>30399</v>
      </c>
      <c r="B62" s="93" t="s">
        <v>213</v>
      </c>
      <c r="C62" s="90">
        <v>0.05</v>
      </c>
      <c r="D62" s="90">
        <v>0.05</v>
      </c>
      <c r="E62" s="90"/>
    </row>
    <row r="63" spans="1:5">
      <c r="A63" s="93">
        <v>304</v>
      </c>
      <c r="B63" s="93" t="s">
        <v>246</v>
      </c>
      <c r="C63" s="90"/>
      <c r="D63" s="90"/>
      <c r="E63" s="90"/>
    </row>
    <row r="64" spans="1:5">
      <c r="A64" s="93">
        <v>30401</v>
      </c>
      <c r="B64" s="93" t="s">
        <v>247</v>
      </c>
      <c r="C64" s="90"/>
      <c r="D64" s="90"/>
      <c r="E64" s="90"/>
    </row>
    <row r="65" spans="1:5">
      <c r="A65" s="93">
        <v>30402</v>
      </c>
      <c r="B65" s="93" t="s">
        <v>248</v>
      </c>
      <c r="C65" s="90"/>
      <c r="D65" s="90"/>
      <c r="E65" s="90"/>
    </row>
    <row r="66" spans="1:5">
      <c r="A66" s="93">
        <v>30403</v>
      </c>
      <c r="B66" s="93" t="s">
        <v>249</v>
      </c>
      <c r="C66" s="90"/>
      <c r="D66" s="90"/>
      <c r="E66" s="90"/>
    </row>
    <row r="67" spans="1:5">
      <c r="A67" s="93">
        <v>305</v>
      </c>
      <c r="B67" s="93" t="s">
        <v>250</v>
      </c>
      <c r="C67" s="90"/>
      <c r="D67" s="90"/>
      <c r="E67" s="90"/>
    </row>
    <row r="68" spans="1:5">
      <c r="A68" s="93">
        <v>30501</v>
      </c>
      <c r="B68" s="93" t="s">
        <v>251</v>
      </c>
      <c r="C68" s="90"/>
      <c r="D68" s="90"/>
      <c r="E68" s="90"/>
    </row>
    <row r="69" spans="1:5">
      <c r="A69" s="93">
        <v>30502</v>
      </c>
      <c r="B69" s="93" t="s">
        <v>252</v>
      </c>
      <c r="C69" s="90"/>
      <c r="D69" s="90"/>
      <c r="E69" s="90"/>
    </row>
    <row r="70" spans="1:5">
      <c r="A70" s="93">
        <v>307</v>
      </c>
      <c r="B70" s="93" t="s">
        <v>253</v>
      </c>
      <c r="C70" s="90"/>
      <c r="D70" s="90"/>
      <c r="E70" s="90"/>
    </row>
    <row r="71" spans="1:5">
      <c r="A71" s="93">
        <v>30701</v>
      </c>
      <c r="B71" s="93" t="s">
        <v>254</v>
      </c>
      <c r="C71" s="90"/>
      <c r="D71" s="90"/>
      <c r="E71" s="90"/>
    </row>
    <row r="72" spans="1:5">
      <c r="A72" s="93">
        <v>30702</v>
      </c>
      <c r="B72" s="93" t="s">
        <v>255</v>
      </c>
      <c r="C72" s="90"/>
      <c r="D72" s="90"/>
      <c r="E72" s="90"/>
    </row>
    <row r="73" spans="1:5">
      <c r="A73" s="93">
        <v>30703</v>
      </c>
      <c r="B73" s="93" t="s">
        <v>289</v>
      </c>
      <c r="C73" s="90"/>
      <c r="D73" s="90"/>
      <c r="E73" s="90"/>
    </row>
    <row r="74" spans="1:5">
      <c r="A74" s="93">
        <v>30704</v>
      </c>
      <c r="B74" s="93" t="s">
        <v>290</v>
      </c>
      <c r="C74" s="90"/>
      <c r="D74" s="90"/>
      <c r="E74" s="90"/>
    </row>
    <row r="75" spans="1:5">
      <c r="A75" s="93">
        <v>309</v>
      </c>
      <c r="B75" s="93" t="s">
        <v>256</v>
      </c>
      <c r="C75" s="90"/>
      <c r="D75" s="90"/>
      <c r="E75" s="90"/>
    </row>
    <row r="76" spans="1:5">
      <c r="A76" s="93">
        <v>30901</v>
      </c>
      <c r="B76" s="93" t="s">
        <v>257</v>
      </c>
      <c r="C76" s="90"/>
      <c r="D76" s="90"/>
      <c r="E76" s="90"/>
    </row>
    <row r="77" spans="1:5">
      <c r="A77" s="93" t="s">
        <v>258</v>
      </c>
      <c r="B77" s="93" t="s">
        <v>258</v>
      </c>
      <c r="C77" s="90"/>
      <c r="D77" s="90"/>
      <c r="E77" s="90"/>
    </row>
    <row r="78" spans="1:5">
      <c r="A78" s="93" t="s">
        <v>258</v>
      </c>
      <c r="B78" s="93" t="s">
        <v>258</v>
      </c>
      <c r="C78" s="90"/>
      <c r="D78" s="90"/>
      <c r="E78" s="90"/>
    </row>
    <row r="79" spans="1:5">
      <c r="A79" s="93" t="s">
        <v>258</v>
      </c>
      <c r="B79" s="93" t="s">
        <v>258</v>
      </c>
      <c r="C79" s="90"/>
      <c r="D79" s="90"/>
      <c r="E79" s="90"/>
    </row>
    <row r="80" spans="1:5">
      <c r="A80" s="93">
        <v>30999</v>
      </c>
      <c r="B80" s="93" t="s">
        <v>262</v>
      </c>
      <c r="C80" s="90"/>
      <c r="D80" s="90"/>
      <c r="E80" s="90"/>
    </row>
    <row r="81" spans="1:5">
      <c r="A81" s="93">
        <v>310</v>
      </c>
      <c r="B81" s="93" t="s">
        <v>259</v>
      </c>
      <c r="C81" s="90"/>
      <c r="D81" s="90"/>
      <c r="E81" s="90"/>
    </row>
    <row r="82" spans="1:5">
      <c r="A82" s="93">
        <v>31001</v>
      </c>
      <c r="B82" s="93" t="s">
        <v>260</v>
      </c>
      <c r="C82" s="90"/>
      <c r="D82" s="90"/>
      <c r="E82" s="90"/>
    </row>
    <row r="83" spans="1:5">
      <c r="A83" s="93" t="s">
        <v>258</v>
      </c>
      <c r="B83" s="93" t="s">
        <v>258</v>
      </c>
      <c r="C83" s="90"/>
      <c r="D83" s="90"/>
      <c r="E83" s="90"/>
    </row>
    <row r="84" spans="1:5">
      <c r="A84" s="93" t="s">
        <v>258</v>
      </c>
      <c r="B84" s="93" t="s">
        <v>258</v>
      </c>
      <c r="C84" s="90"/>
      <c r="D84" s="90"/>
      <c r="E84" s="90"/>
    </row>
    <row r="85" spans="1:5">
      <c r="A85" s="93" t="s">
        <v>258</v>
      </c>
      <c r="B85" s="93" t="s">
        <v>258</v>
      </c>
      <c r="C85" s="90"/>
      <c r="D85" s="90"/>
      <c r="E85" s="90"/>
    </row>
    <row r="86" spans="1:5">
      <c r="A86" s="93">
        <v>31099</v>
      </c>
      <c r="B86" s="93" t="s">
        <v>261</v>
      </c>
      <c r="C86" s="90"/>
      <c r="D86" s="90"/>
      <c r="E86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E22" sqref="E22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48" t="s">
        <v>16</v>
      </c>
      <c r="B2" s="148"/>
      <c r="C2" s="148"/>
      <c r="D2" s="148"/>
      <c r="E2" s="148"/>
      <c r="F2" s="148"/>
      <c r="G2" s="148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51" t="s">
        <v>279</v>
      </c>
      <c r="C4" s="152"/>
      <c r="D4" s="150" t="s">
        <v>167</v>
      </c>
      <c r="E4" s="150"/>
      <c r="F4" s="151" t="s">
        <v>235</v>
      </c>
      <c r="G4" s="153"/>
      <c r="H4" s="152"/>
    </row>
    <row r="5" spans="1:8" s="81" customFormat="1" ht="34.5" customHeight="1">
      <c r="A5" s="6" t="s">
        <v>19</v>
      </c>
      <c r="B5" s="132" t="s">
        <v>292</v>
      </c>
      <c r="C5" s="6" t="s">
        <v>168</v>
      </c>
      <c r="D5" s="132" t="s">
        <v>293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v>0</v>
      </c>
      <c r="C6" s="90">
        <v>0</v>
      </c>
      <c r="D6" s="90">
        <f t="shared" ref="D6" si="0">D7+D8+D9</f>
        <v>1.9</v>
      </c>
      <c r="E6" s="90">
        <v>1.9</v>
      </c>
      <c r="F6" s="122">
        <f>C6-E6</f>
        <v>-1.9</v>
      </c>
      <c r="G6" s="96" t="e">
        <f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>
        <v>0</v>
      </c>
      <c r="E7" s="90">
        <v>0</v>
      </c>
      <c r="F7" s="122">
        <f t="shared" ref="F7:F11" si="1">C7-E7</f>
        <v>0</v>
      </c>
      <c r="G7" s="96" t="e">
        <f t="shared" ref="G7:G11" si="2">F7/C7*100</f>
        <v>#DIV/0!</v>
      </c>
      <c r="H7" s="96"/>
    </row>
    <row r="8" spans="1:8" s="92" customFormat="1" ht="24.95" customHeight="1">
      <c r="A8" s="85" t="s">
        <v>21</v>
      </c>
      <c r="B8" s="90"/>
      <c r="C8" s="90">
        <v>0</v>
      </c>
      <c r="D8" s="95">
        <v>1.9</v>
      </c>
      <c r="E8" s="90">
        <v>1.9</v>
      </c>
      <c r="F8" s="122">
        <f t="shared" si="1"/>
        <v>-1.9</v>
      </c>
      <c r="G8" s="96" t="e">
        <f t="shared" si="2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 t="shared" ref="C9:E9" si="3">SUM(C10:C11)</f>
        <v>0</v>
      </c>
      <c r="D9" s="90">
        <f t="shared" si="3"/>
        <v>0</v>
      </c>
      <c r="E9" s="90">
        <f t="shared" si="3"/>
        <v>0</v>
      </c>
      <c r="F9" s="122">
        <f t="shared" si="1"/>
        <v>0</v>
      </c>
      <c r="G9" s="96" t="e">
        <f t="shared" si="2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2">
        <f t="shared" si="1"/>
        <v>0</v>
      </c>
      <c r="G10" s="96" t="e">
        <f t="shared" si="2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2">
        <f t="shared" si="1"/>
        <v>0</v>
      </c>
      <c r="G11" s="96" t="e">
        <f t="shared" si="2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workbookViewId="0">
      <selection activeCell="A20" sqref="A20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54" t="s">
        <v>24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58" t="s">
        <v>67</v>
      </c>
      <c r="R3" s="158"/>
    </row>
    <row r="4" spans="1:18" s="5" customFormat="1" ht="14.25" customHeight="1">
      <c r="A4" s="155" t="s">
        <v>215</v>
      </c>
      <c r="B4" s="155"/>
      <c r="C4" s="155"/>
      <c r="D4" s="156" t="s">
        <v>216</v>
      </c>
      <c r="E4" s="156" t="s">
        <v>217</v>
      </c>
      <c r="F4" s="155" t="s">
        <v>218</v>
      </c>
      <c r="G4" s="155" t="s">
        <v>219</v>
      </c>
      <c r="H4" s="155"/>
      <c r="I4" s="155"/>
      <c r="J4" s="155"/>
      <c r="K4" s="155" t="s">
        <v>220</v>
      </c>
      <c r="L4" s="155"/>
      <c r="M4" s="155"/>
      <c r="N4" s="155"/>
      <c r="O4" s="155"/>
      <c r="P4" s="155"/>
      <c r="Q4" s="155"/>
      <c r="R4" s="155"/>
    </row>
    <row r="5" spans="1:18" s="5" customFormat="1" ht="42" customHeight="1">
      <c r="A5" s="100" t="s">
        <v>221</v>
      </c>
      <c r="B5" s="100" t="s">
        <v>222</v>
      </c>
      <c r="C5" s="100" t="s">
        <v>223</v>
      </c>
      <c r="D5" s="157"/>
      <c r="E5" s="157"/>
      <c r="F5" s="155"/>
      <c r="G5" s="100" t="s">
        <v>224</v>
      </c>
      <c r="H5" s="100" t="s">
        <v>225</v>
      </c>
      <c r="I5" s="100" t="s">
        <v>226</v>
      </c>
      <c r="J5" s="100" t="s">
        <v>227</v>
      </c>
      <c r="K5" s="100" t="s">
        <v>224</v>
      </c>
      <c r="L5" s="100" t="s">
        <v>228</v>
      </c>
      <c r="M5" s="100" t="s">
        <v>229</v>
      </c>
      <c r="N5" s="100" t="s">
        <v>230</v>
      </c>
      <c r="O5" s="100" t="s">
        <v>231</v>
      </c>
      <c r="P5" s="100" t="s">
        <v>232</v>
      </c>
      <c r="Q5" s="100" t="s">
        <v>233</v>
      </c>
      <c r="R5" s="100" t="s">
        <v>234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8" customHeight="1">
      <c r="A7" s="101"/>
      <c r="B7" s="101"/>
      <c r="C7" s="101"/>
      <c r="D7" s="101"/>
      <c r="E7" s="102"/>
      <c r="F7" s="135" t="s">
        <v>321</v>
      </c>
      <c r="G7" s="135" t="s">
        <v>321</v>
      </c>
      <c r="H7" s="135"/>
      <c r="I7" s="135"/>
      <c r="J7" s="135"/>
      <c r="K7" s="135" t="s">
        <v>321</v>
      </c>
      <c r="L7" s="135"/>
      <c r="M7" s="135"/>
      <c r="N7" s="135"/>
      <c r="O7" s="135"/>
      <c r="P7" s="135"/>
      <c r="Q7" s="135"/>
      <c r="R7" s="135"/>
    </row>
    <row r="8" spans="1:18" s="5" customFormat="1" ht="16.5" customHeight="1">
      <c r="A8" s="101">
        <v>206</v>
      </c>
      <c r="B8" s="101"/>
      <c r="C8" s="101"/>
      <c r="D8" s="101"/>
      <c r="E8" s="127" t="s">
        <v>265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s="5" customFormat="1" ht="27" customHeight="1">
      <c r="A9" s="101"/>
      <c r="B9" s="101">
        <v>10</v>
      </c>
      <c r="C9" s="101"/>
      <c r="D9" s="101"/>
      <c r="E9" s="127" t="s">
        <v>266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</row>
    <row r="10" spans="1:18" s="5" customFormat="1" ht="16.5" customHeight="1">
      <c r="A10" s="101"/>
      <c r="B10" s="101"/>
      <c r="C10" s="101">
        <v>1</v>
      </c>
      <c r="D10" s="101"/>
      <c r="E10" s="127" t="s">
        <v>267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92" customFormat="1" ht="16.5" customHeight="1">
      <c r="A11" s="103"/>
      <c r="B11" s="103"/>
      <c r="C11" s="103"/>
      <c r="D11" s="103"/>
      <c r="E11" s="93" t="s">
        <v>258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/>
      <c r="B12" s="103"/>
      <c r="C12" s="103"/>
      <c r="D12" s="103"/>
      <c r="E12" s="93" t="s">
        <v>258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16.5" customHeight="1">
      <c r="A13" s="103" t="s">
        <v>268</v>
      </c>
      <c r="B13" s="103"/>
      <c r="C13" s="103"/>
      <c r="D13" s="103"/>
      <c r="E13" s="93" t="s">
        <v>269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37.5" customHeight="1">
      <c r="A14" s="103"/>
      <c r="B14" s="103" t="s">
        <v>270</v>
      </c>
      <c r="C14" s="103"/>
      <c r="D14" s="103"/>
      <c r="E14" s="128" t="s">
        <v>271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29" t="s">
        <v>272</v>
      </c>
      <c r="D15" s="103"/>
      <c r="E15" s="130" t="s">
        <v>273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258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03"/>
      <c r="B17" s="103"/>
      <c r="C17" s="103"/>
      <c r="D17" s="103"/>
      <c r="E17" s="93" t="s">
        <v>258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16.5" customHeight="1">
      <c r="A18" s="129" t="s">
        <v>274</v>
      </c>
      <c r="B18" s="103"/>
      <c r="C18" s="103"/>
      <c r="D18" s="103"/>
      <c r="E18" s="130" t="s">
        <v>275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29"/>
      <c r="B19" s="129" t="s">
        <v>276</v>
      </c>
      <c r="C19" s="103"/>
      <c r="D19" s="103"/>
      <c r="E19" s="131" t="s">
        <v>277</v>
      </c>
      <c r="F19" s="130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26.25" customHeight="1">
      <c r="A20" s="103"/>
      <c r="B20" s="103"/>
      <c r="C20" s="129" t="s">
        <v>264</v>
      </c>
      <c r="D20" s="103"/>
      <c r="E20" s="131" t="s">
        <v>278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258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03"/>
      <c r="B22" s="103"/>
      <c r="C22" s="103"/>
      <c r="D22" s="103"/>
      <c r="E22" s="93" t="s">
        <v>258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9"/>
      <c r="B23" s="103"/>
      <c r="C23" s="103"/>
      <c r="D23" s="103"/>
      <c r="E23" s="93" t="s">
        <v>258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  <row r="24" spans="1:18" ht="16.5" customHeight="1">
      <c r="A24" s="129"/>
      <c r="B24" s="129"/>
      <c r="C24" s="103"/>
      <c r="D24" s="103"/>
      <c r="E24" s="93" t="s">
        <v>258</v>
      </c>
      <c r="F24" s="130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D28" sqref="D28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59" t="s">
        <v>163</v>
      </c>
      <c r="B2" s="159"/>
      <c r="C2" s="159"/>
      <c r="D2" s="159"/>
      <c r="E2" s="159"/>
      <c r="F2" s="159"/>
    </row>
    <row r="3" spans="1:6" s="20" customFormat="1" ht="12" customHeight="1">
      <c r="A3" s="22"/>
      <c r="B3" s="21"/>
      <c r="E3" s="160" t="s">
        <v>165</v>
      </c>
      <c r="F3" s="160"/>
    </row>
    <row r="4" spans="1:6" s="25" customFormat="1" ht="30.75" customHeight="1">
      <c r="A4" s="23" t="s">
        <v>115</v>
      </c>
      <c r="B4" s="133" t="s">
        <v>280</v>
      </c>
      <c r="C4" s="24" t="s">
        <v>116</v>
      </c>
      <c r="D4" s="24" t="s">
        <v>117</v>
      </c>
      <c r="E4" s="134" t="s">
        <v>281</v>
      </c>
      <c r="F4" s="24" t="s">
        <v>116</v>
      </c>
    </row>
    <row r="5" spans="1:6" s="29" customFormat="1" ht="20.25" customHeight="1">
      <c r="A5" s="27" t="s">
        <v>118</v>
      </c>
      <c r="B5" s="74">
        <v>100.17</v>
      </c>
      <c r="C5" s="31"/>
      <c r="D5" s="27" t="s">
        <v>119</v>
      </c>
      <c r="E5" s="74">
        <v>100.17</v>
      </c>
      <c r="F5" s="31"/>
    </row>
    <row r="6" spans="1:6" s="29" customFormat="1" ht="20.25" customHeight="1">
      <c r="A6" s="30" t="s">
        <v>120</v>
      </c>
      <c r="B6" s="74">
        <v>100.17</v>
      </c>
      <c r="C6" s="31"/>
      <c r="D6" s="30" t="s">
        <v>120</v>
      </c>
      <c r="E6" s="74">
        <v>100.17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/>
      <c r="D17" s="36"/>
      <c r="E17" s="74"/>
      <c r="F17" s="37"/>
    </row>
    <row r="18" spans="1:6" s="26" customFormat="1" ht="20.25" customHeight="1">
      <c r="A18" s="38" t="s">
        <v>114</v>
      </c>
      <c r="B18" s="106">
        <v>100.17</v>
      </c>
      <c r="C18" s="39"/>
      <c r="D18" s="38" t="s">
        <v>137</v>
      </c>
      <c r="E18" s="107">
        <v>100.17</v>
      </c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100.17</v>
      </c>
      <c r="C23" s="35"/>
      <c r="D23" s="38" t="s">
        <v>140</v>
      </c>
      <c r="E23" s="107">
        <v>100.17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6"/>
  <sheetViews>
    <sheetView showGridLines="0" showZeros="0" workbookViewId="0">
      <selection activeCell="E6" sqref="E6"/>
    </sheetView>
  </sheetViews>
  <sheetFormatPr defaultColWidth="6.875" defaultRowHeight="13.5"/>
  <cols>
    <col min="1" max="1" width="10.5" style="45" customWidth="1"/>
    <col min="2" max="4" width="7.625" style="45" customWidth="1"/>
    <col min="5" max="19" width="5.125" style="45" customWidth="1"/>
    <col min="20" max="39" width="4.6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89" t="s">
        <v>141</v>
      </c>
      <c r="B4" s="191" t="s">
        <v>52</v>
      </c>
      <c r="C4" s="179" t="s">
        <v>142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  <c r="T4" s="179" t="s">
        <v>143</v>
      </c>
      <c r="U4" s="180"/>
      <c r="V4" s="180"/>
      <c r="W4" s="180"/>
      <c r="X4" s="180"/>
      <c r="Y4" s="180"/>
      <c r="Z4" s="181"/>
      <c r="AA4" s="194" t="s">
        <v>144</v>
      </c>
      <c r="AB4" s="195"/>
      <c r="AC4" s="195"/>
      <c r="AD4" s="195"/>
      <c r="AE4" s="196"/>
      <c r="AF4" s="170" t="s">
        <v>53</v>
      </c>
      <c r="AG4" s="169"/>
      <c r="AH4" s="169"/>
      <c r="AI4" s="169"/>
      <c r="AJ4" s="172"/>
      <c r="AK4" s="169" t="s">
        <v>145</v>
      </c>
      <c r="AL4" s="171" t="s">
        <v>146</v>
      </c>
      <c r="AM4" s="161" t="s">
        <v>147</v>
      </c>
    </row>
    <row r="5" spans="1:254" s="56" customFormat="1" ht="19.5" customHeight="1">
      <c r="A5" s="189"/>
      <c r="B5" s="192"/>
      <c r="C5" s="174" t="s">
        <v>3</v>
      </c>
      <c r="D5" s="176" t="s">
        <v>54</v>
      </c>
      <c r="E5" s="177"/>
      <c r="F5" s="177"/>
      <c r="G5" s="177"/>
      <c r="H5" s="178"/>
      <c r="I5" s="179" t="s">
        <v>148</v>
      </c>
      <c r="J5" s="180"/>
      <c r="K5" s="180"/>
      <c r="L5" s="180"/>
      <c r="M5" s="180"/>
      <c r="N5" s="180"/>
      <c r="O5" s="180"/>
      <c r="P5" s="181"/>
      <c r="Q5" s="182" t="s">
        <v>149</v>
      </c>
      <c r="R5" s="183"/>
      <c r="S5" s="184"/>
      <c r="T5" s="185" t="s">
        <v>3</v>
      </c>
      <c r="U5" s="187" t="s">
        <v>150</v>
      </c>
      <c r="V5" s="187" t="s">
        <v>151</v>
      </c>
      <c r="W5" s="187" t="s">
        <v>152</v>
      </c>
      <c r="X5" s="187" t="s">
        <v>153</v>
      </c>
      <c r="Y5" s="187" t="s">
        <v>154</v>
      </c>
      <c r="Z5" s="174" t="s">
        <v>155</v>
      </c>
      <c r="AA5" s="187" t="s">
        <v>3</v>
      </c>
      <c r="AB5" s="187" t="s">
        <v>55</v>
      </c>
      <c r="AC5" s="187" t="s">
        <v>156</v>
      </c>
      <c r="AD5" s="187" t="s">
        <v>56</v>
      </c>
      <c r="AE5" s="174" t="s">
        <v>157</v>
      </c>
      <c r="AF5" s="173" t="s">
        <v>3</v>
      </c>
      <c r="AG5" s="168" t="s">
        <v>158</v>
      </c>
      <c r="AH5" s="164" t="s">
        <v>57</v>
      </c>
      <c r="AI5" s="166" t="s">
        <v>56</v>
      </c>
      <c r="AJ5" s="168" t="s">
        <v>159</v>
      </c>
      <c r="AK5" s="170"/>
      <c r="AL5" s="171"/>
      <c r="AM5" s="162"/>
    </row>
    <row r="6" spans="1:254" s="64" customFormat="1" ht="247.5" customHeight="1">
      <c r="A6" s="190"/>
      <c r="B6" s="193"/>
      <c r="C6" s="175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86"/>
      <c r="U6" s="188"/>
      <c r="V6" s="188"/>
      <c r="W6" s="188"/>
      <c r="X6" s="188"/>
      <c r="Y6" s="188"/>
      <c r="Z6" s="175"/>
      <c r="AA6" s="188"/>
      <c r="AB6" s="188"/>
      <c r="AC6" s="188"/>
      <c r="AD6" s="188"/>
      <c r="AE6" s="175"/>
      <c r="AF6" s="171"/>
      <c r="AG6" s="169"/>
      <c r="AH6" s="165"/>
      <c r="AI6" s="167"/>
      <c r="AJ6" s="169"/>
      <c r="AK6" s="170"/>
      <c r="AL6" s="171"/>
      <c r="AM6" s="163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>
        <v>100.17</v>
      </c>
      <c r="C8" s="112">
        <v>100.17</v>
      </c>
      <c r="D8" s="112">
        <v>100.17</v>
      </c>
      <c r="E8" s="112"/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24" t="s">
        <v>324</v>
      </c>
      <c r="B9" s="144">
        <v>100.17</v>
      </c>
      <c r="C9" s="144">
        <v>100.17</v>
      </c>
      <c r="D9" s="144">
        <v>100.17</v>
      </c>
      <c r="E9" s="112"/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93" t="s">
        <v>258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93" t="s">
        <v>258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6" spans="1:254">
      <c r="B16" s="45" t="s">
        <v>263</v>
      </c>
    </row>
  </sheetData>
  <sheetProtection formatCells="0" formatColumns="0" formatRows="0"/>
  <mergeCells count="30"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  <mergeCell ref="C5:C6"/>
    <mergeCell ref="D5:H5"/>
    <mergeCell ref="I5:P5"/>
    <mergeCell ref="Q5:S5"/>
    <mergeCell ref="T5:T6"/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workbookViewId="0">
      <selection activeCell="F9" sqref="F9:F71"/>
    </sheetView>
  </sheetViews>
  <sheetFormatPr defaultRowHeight="14.25"/>
  <cols>
    <col min="1" max="3" width="5.625" style="3" customWidth="1"/>
    <col min="4" max="4" width="8" style="3" customWidth="1"/>
    <col min="5" max="5" width="17.12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99" t="s">
        <v>166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201" t="s">
        <v>13</v>
      </c>
      <c r="B4" s="201"/>
      <c r="C4" s="201"/>
      <c r="D4" s="197" t="s">
        <v>25</v>
      </c>
      <c r="E4" s="197" t="s">
        <v>26</v>
      </c>
      <c r="F4" s="201" t="s">
        <v>27</v>
      </c>
      <c r="G4" s="201" t="s">
        <v>28</v>
      </c>
      <c r="H4" s="201"/>
      <c r="I4" s="201"/>
      <c r="J4" s="201"/>
      <c r="K4" s="201" t="s">
        <v>29</v>
      </c>
      <c r="L4" s="201"/>
      <c r="M4" s="201"/>
      <c r="N4" s="201"/>
      <c r="O4" s="201"/>
      <c r="P4" s="201"/>
      <c r="Q4" s="201"/>
      <c r="R4" s="201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98"/>
      <c r="E5" s="198"/>
      <c r="F5" s="201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>
        <v>100.17</v>
      </c>
      <c r="G7" s="119">
        <v>88.17</v>
      </c>
      <c r="H7" s="119">
        <v>47.29</v>
      </c>
      <c r="I7" s="119">
        <v>15.79</v>
      </c>
      <c r="J7" s="119">
        <v>25.09</v>
      </c>
      <c r="K7" s="119">
        <f>K8</f>
        <v>12</v>
      </c>
      <c r="L7" s="119"/>
      <c r="M7" s="119"/>
      <c r="N7" s="119"/>
      <c r="O7" s="119"/>
      <c r="P7" s="119"/>
      <c r="Q7" s="119"/>
      <c r="R7" s="119"/>
    </row>
    <row r="8" spans="1:18" ht="21.75" customHeight="1">
      <c r="A8" s="117"/>
      <c r="B8" s="117"/>
      <c r="C8" s="117"/>
      <c r="D8" s="125"/>
      <c r="E8" s="137" t="s">
        <v>325</v>
      </c>
      <c r="F8" s="119">
        <f>G8+K8</f>
        <v>100.17</v>
      </c>
      <c r="G8" s="119">
        <f>H8+I8+J8</f>
        <v>88.17</v>
      </c>
      <c r="H8" s="119">
        <f>H15+H16</f>
        <v>47.290000000000006</v>
      </c>
      <c r="I8" s="119">
        <f>I17+I18+I19+I20+I21</f>
        <v>15.79</v>
      </c>
      <c r="J8" s="119">
        <f>J9+J10+J11+J12+J13+J14+J22+J24</f>
        <v>25.09</v>
      </c>
      <c r="K8" s="119">
        <f>K23</f>
        <v>12</v>
      </c>
      <c r="L8" s="119"/>
      <c r="M8" s="119"/>
      <c r="N8" s="119"/>
      <c r="O8" s="119"/>
      <c r="P8" s="119"/>
      <c r="Q8" s="119"/>
      <c r="R8" s="119"/>
    </row>
    <row r="9" spans="1:18" ht="21.75" customHeight="1">
      <c r="A9" s="137" t="s">
        <v>326</v>
      </c>
      <c r="B9" s="137" t="s">
        <v>327</v>
      </c>
      <c r="C9" s="137" t="s">
        <v>327</v>
      </c>
      <c r="D9" s="125"/>
      <c r="E9" s="137" t="s">
        <v>328</v>
      </c>
      <c r="F9" s="119">
        <v>11.16</v>
      </c>
      <c r="G9" s="119">
        <v>11.16</v>
      </c>
      <c r="H9" s="119"/>
      <c r="I9" s="119"/>
      <c r="J9" s="119">
        <v>11.16</v>
      </c>
      <c r="K9" s="119"/>
      <c r="L9" s="119"/>
      <c r="M9" s="119"/>
      <c r="N9" s="119"/>
      <c r="O9" s="119"/>
      <c r="P9" s="119"/>
      <c r="Q9" s="119"/>
      <c r="R9" s="119"/>
    </row>
    <row r="10" spans="1:18" ht="21.75" customHeight="1">
      <c r="A10" s="137" t="s">
        <v>329</v>
      </c>
      <c r="B10" s="137" t="s">
        <v>300</v>
      </c>
      <c r="C10" s="137" t="s">
        <v>302</v>
      </c>
      <c r="D10" s="125"/>
      <c r="E10" s="137" t="s">
        <v>335</v>
      </c>
      <c r="F10" s="119">
        <v>0.11</v>
      </c>
      <c r="G10" s="119">
        <v>0.11</v>
      </c>
      <c r="H10" s="119"/>
      <c r="I10" s="119"/>
      <c r="J10" s="119">
        <v>0.11</v>
      </c>
      <c r="K10" s="119"/>
      <c r="L10" s="119"/>
      <c r="M10" s="119"/>
      <c r="N10" s="119"/>
      <c r="O10" s="119"/>
      <c r="P10" s="119"/>
      <c r="Q10" s="119"/>
      <c r="R10" s="119"/>
    </row>
    <row r="11" spans="1:18" ht="21.75" customHeight="1">
      <c r="A11" s="137" t="s">
        <v>329</v>
      </c>
      <c r="B11" s="137" t="s">
        <v>300</v>
      </c>
      <c r="C11" s="137" t="s">
        <v>304</v>
      </c>
      <c r="D11" s="125"/>
      <c r="E11" s="137" t="s">
        <v>336</v>
      </c>
      <c r="F11" s="119">
        <v>0.22</v>
      </c>
      <c r="G11" s="119">
        <v>0.22</v>
      </c>
      <c r="H11" s="119"/>
      <c r="I11" s="119"/>
      <c r="J11" s="119">
        <v>0.22</v>
      </c>
      <c r="K11" s="119"/>
      <c r="L11" s="119"/>
      <c r="M11" s="119"/>
      <c r="N11" s="119"/>
      <c r="O11" s="119"/>
      <c r="P11" s="119"/>
      <c r="Q11" s="119"/>
      <c r="R11" s="119"/>
    </row>
    <row r="12" spans="1:18" ht="21.75" customHeight="1">
      <c r="A12" s="137" t="s">
        <v>330</v>
      </c>
      <c r="B12" s="137" t="s">
        <v>331</v>
      </c>
      <c r="C12" s="137" t="s">
        <v>333</v>
      </c>
      <c r="D12" s="125"/>
      <c r="E12" s="137" t="s">
        <v>337</v>
      </c>
      <c r="F12" s="119">
        <v>4.47</v>
      </c>
      <c r="G12" s="119">
        <v>4.47</v>
      </c>
      <c r="H12" s="119"/>
      <c r="I12" s="119"/>
      <c r="J12" s="119">
        <v>4.47</v>
      </c>
      <c r="K12" s="119"/>
      <c r="L12" s="119"/>
      <c r="M12" s="119"/>
      <c r="N12" s="119"/>
      <c r="O12" s="119"/>
      <c r="P12" s="119"/>
      <c r="Q12" s="119"/>
      <c r="R12" s="119"/>
    </row>
    <row r="13" spans="1:18" ht="21.75" customHeight="1">
      <c r="A13" s="137" t="s">
        <v>330</v>
      </c>
      <c r="B13" s="137" t="s">
        <v>332</v>
      </c>
      <c r="C13" s="137" t="s">
        <v>304</v>
      </c>
      <c r="D13" s="125"/>
      <c r="E13" s="137" t="s">
        <v>338</v>
      </c>
      <c r="F13" s="119">
        <v>2.23</v>
      </c>
      <c r="G13" s="119">
        <v>2.23</v>
      </c>
      <c r="H13" s="119"/>
      <c r="I13" s="119"/>
      <c r="J13" s="119">
        <v>2.23</v>
      </c>
      <c r="K13" s="119"/>
      <c r="L13" s="119"/>
      <c r="M13" s="119"/>
      <c r="N13" s="119"/>
      <c r="O13" s="119"/>
      <c r="P13" s="119"/>
      <c r="Q13" s="119"/>
      <c r="R13" s="119"/>
    </row>
    <row r="14" spans="1:18" ht="21.75" customHeight="1">
      <c r="A14" s="117"/>
      <c r="B14" s="117"/>
      <c r="C14" s="117"/>
      <c r="D14" s="125"/>
      <c r="E14" s="137" t="s">
        <v>339</v>
      </c>
      <c r="F14" s="119">
        <v>0.15</v>
      </c>
      <c r="G14" s="119">
        <v>0.15</v>
      </c>
      <c r="H14" s="119"/>
      <c r="I14" s="119"/>
      <c r="J14" s="119">
        <v>0.15</v>
      </c>
      <c r="K14" s="119"/>
      <c r="L14" s="119"/>
      <c r="M14" s="119"/>
      <c r="N14" s="119"/>
      <c r="O14" s="119"/>
      <c r="P14" s="119"/>
      <c r="Q14" s="119"/>
      <c r="R14" s="119"/>
    </row>
    <row r="15" spans="1:18" ht="21.75" customHeight="1">
      <c r="A15" s="137" t="s">
        <v>312</v>
      </c>
      <c r="B15" s="137" t="s">
        <v>272</v>
      </c>
      <c r="C15" s="137" t="s">
        <v>272</v>
      </c>
      <c r="D15" s="125"/>
      <c r="E15" s="137" t="s">
        <v>340</v>
      </c>
      <c r="F15" s="119">
        <v>40.81</v>
      </c>
      <c r="G15" s="119">
        <v>40.81</v>
      </c>
      <c r="H15" s="119">
        <v>40.81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</row>
    <row r="16" spans="1:18" ht="21.75" customHeight="1">
      <c r="A16" s="117"/>
      <c r="B16" s="117"/>
      <c r="C16" s="117"/>
      <c r="D16" s="125"/>
      <c r="E16" s="137" t="s">
        <v>341</v>
      </c>
      <c r="F16" s="119">
        <v>6.48</v>
      </c>
      <c r="G16" s="119">
        <v>6.48</v>
      </c>
      <c r="H16" s="119">
        <v>6.48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  <row r="17" spans="1:18" ht="21.75" customHeight="1">
      <c r="A17" s="117"/>
      <c r="B17" s="117"/>
      <c r="C17" s="117"/>
      <c r="D17" s="125"/>
      <c r="E17" s="137" t="s">
        <v>342</v>
      </c>
      <c r="F17" s="119">
        <v>2.88</v>
      </c>
      <c r="G17" s="119">
        <v>2.88</v>
      </c>
      <c r="H17" s="119"/>
      <c r="I17" s="119">
        <v>2.88</v>
      </c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18" ht="21.75" customHeight="1">
      <c r="A18" s="117"/>
      <c r="B18" s="117"/>
      <c r="C18" s="117"/>
      <c r="D18" s="125"/>
      <c r="E18" s="137" t="s">
        <v>342</v>
      </c>
      <c r="F18" s="119">
        <v>6.48</v>
      </c>
      <c r="G18" s="119">
        <v>6.48</v>
      </c>
      <c r="H18" s="119"/>
      <c r="I18" s="119">
        <v>6.48</v>
      </c>
      <c r="J18" s="119"/>
      <c r="K18" s="119"/>
      <c r="L18" s="119"/>
      <c r="M18" s="119"/>
      <c r="N18" s="119"/>
      <c r="O18" s="119"/>
      <c r="P18" s="119"/>
      <c r="Q18" s="119"/>
      <c r="R18" s="119"/>
    </row>
    <row r="19" spans="1:18" ht="21.75" customHeight="1">
      <c r="A19" s="117"/>
      <c r="B19" s="117"/>
      <c r="C19" s="117"/>
      <c r="D19" s="125"/>
      <c r="E19" s="137" t="s">
        <v>343</v>
      </c>
      <c r="F19" s="119">
        <v>1.1200000000000001</v>
      </c>
      <c r="G19" s="119">
        <v>1.1200000000000001</v>
      </c>
      <c r="H19" s="119"/>
      <c r="I19" s="119">
        <v>1.1200000000000001</v>
      </c>
      <c r="J19" s="119"/>
      <c r="K19" s="119"/>
      <c r="L19" s="119"/>
      <c r="M19" s="119"/>
      <c r="N19" s="119"/>
      <c r="O19" s="119"/>
      <c r="P19" s="119"/>
      <c r="Q19" s="119"/>
      <c r="R19" s="119"/>
    </row>
    <row r="20" spans="1:18" ht="21.75" customHeight="1">
      <c r="A20" s="117"/>
      <c r="B20" s="117"/>
      <c r="C20" s="117"/>
      <c r="D20" s="125"/>
      <c r="E20" s="137" t="s">
        <v>344</v>
      </c>
      <c r="F20" s="119">
        <v>0.03</v>
      </c>
      <c r="G20" s="119">
        <v>0.03</v>
      </c>
      <c r="H20" s="119"/>
      <c r="I20" s="119">
        <v>0.03</v>
      </c>
      <c r="J20" s="119"/>
      <c r="K20" s="119"/>
      <c r="L20" s="119"/>
      <c r="M20" s="119"/>
      <c r="N20" s="119"/>
      <c r="O20" s="119"/>
      <c r="P20" s="119"/>
      <c r="Q20" s="119"/>
      <c r="R20" s="119"/>
    </row>
    <row r="21" spans="1:18" ht="21.75" customHeight="1">
      <c r="A21" s="117"/>
      <c r="B21" s="117"/>
      <c r="C21" s="117"/>
      <c r="D21" s="125"/>
      <c r="E21" s="137" t="s">
        <v>345</v>
      </c>
      <c r="F21" s="119">
        <v>5.28</v>
      </c>
      <c r="G21" s="119">
        <v>5.28</v>
      </c>
      <c r="H21" s="119"/>
      <c r="I21" s="119">
        <v>5.28</v>
      </c>
      <c r="J21" s="119"/>
      <c r="K21" s="119"/>
      <c r="L21" s="119"/>
      <c r="M21" s="119"/>
      <c r="N21" s="119"/>
      <c r="O21" s="119"/>
      <c r="P21" s="119"/>
      <c r="Q21" s="119"/>
      <c r="R21" s="119"/>
    </row>
    <row r="22" spans="1:18" ht="21.75" customHeight="1">
      <c r="A22" s="117"/>
      <c r="B22" s="117"/>
      <c r="C22" s="117"/>
      <c r="D22" s="125"/>
      <c r="E22" s="137" t="s">
        <v>346</v>
      </c>
      <c r="F22" s="119">
        <v>0.05</v>
      </c>
      <c r="G22" s="119">
        <v>0.05</v>
      </c>
      <c r="H22" s="119"/>
      <c r="I22" s="119"/>
      <c r="J22" s="119">
        <v>0.05</v>
      </c>
      <c r="K22" s="119"/>
      <c r="L22" s="119"/>
      <c r="M22" s="119"/>
      <c r="N22" s="119"/>
      <c r="O22" s="119"/>
      <c r="P22" s="119"/>
      <c r="Q22" s="119"/>
      <c r="R22" s="119"/>
    </row>
    <row r="23" spans="1:18" ht="21.75" customHeight="1">
      <c r="A23" s="117"/>
      <c r="B23" s="117"/>
      <c r="C23" s="117"/>
      <c r="D23" s="125"/>
      <c r="E23" s="137" t="s">
        <v>347</v>
      </c>
      <c r="F23" s="119">
        <f>K23</f>
        <v>12</v>
      </c>
      <c r="G23" s="119"/>
      <c r="H23" s="119"/>
      <c r="I23" s="119"/>
      <c r="J23" s="119"/>
      <c r="K23" s="119">
        <f>R23</f>
        <v>12</v>
      </c>
      <c r="L23" s="119"/>
      <c r="M23" s="119"/>
      <c r="N23" s="119"/>
      <c r="O23" s="119"/>
      <c r="P23" s="119"/>
      <c r="Q23" s="119"/>
      <c r="R23" s="119">
        <v>12</v>
      </c>
    </row>
    <row r="24" spans="1:18" ht="21.75" customHeight="1">
      <c r="A24" s="137" t="s">
        <v>334</v>
      </c>
      <c r="B24" s="137" t="s">
        <v>302</v>
      </c>
      <c r="C24" s="137" t="s">
        <v>272</v>
      </c>
      <c r="D24" s="125"/>
      <c r="E24" s="137" t="s">
        <v>348</v>
      </c>
      <c r="F24" s="119">
        <v>6.7</v>
      </c>
      <c r="G24" s="119">
        <v>6.7</v>
      </c>
      <c r="H24" s="119"/>
      <c r="I24" s="119"/>
      <c r="J24" s="119">
        <v>6.7</v>
      </c>
      <c r="K24" s="119"/>
      <c r="L24" s="119"/>
      <c r="M24" s="119"/>
      <c r="N24" s="119"/>
      <c r="O24" s="119"/>
      <c r="P24" s="119"/>
      <c r="Q24" s="119"/>
      <c r="R24" s="119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2018-02-28T07:51:35Z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