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120" windowHeight="12315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_FilterDatabase" localSheetId="1" hidden="1">'2.一般公共预算支出表'!$A$7:$G$69</definedName>
    <definedName name="_xlnm._FilterDatabase" localSheetId="7" hidden="1">'8.部门支出总表'!$A$7:$R$69</definedName>
    <definedName name="_xlnm.Print_Area" localSheetId="1">'2.一般公共预算支出表'!$A$1:$G$38</definedName>
    <definedName name="_xlnm.Print_Area" localSheetId="2">'3.一般公共预算基本支出表'!$A$1:$E$62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 iterate="1"/>
</workbook>
</file>

<file path=xl/calcChain.xml><?xml version="1.0" encoding="utf-8"?>
<calcChain xmlns="http://schemas.openxmlformats.org/spreadsheetml/2006/main">
  <c r="H6" i="5"/>
  <c r="K8" i="15"/>
  <c r="K18"/>
  <c r="K22"/>
  <c r="K25"/>
  <c r="K48"/>
  <c r="K55"/>
  <c r="F55" s="1"/>
  <c r="K57"/>
  <c r="K60"/>
  <c r="G9"/>
  <c r="F9" s="1"/>
  <c r="G10"/>
  <c r="G11"/>
  <c r="G12"/>
  <c r="G13"/>
  <c r="F13" s="1"/>
  <c r="G14"/>
  <c r="G15"/>
  <c r="G16"/>
  <c r="G17"/>
  <c r="F17" s="1"/>
  <c r="F10"/>
  <c r="F11"/>
  <c r="F12"/>
  <c r="F14"/>
  <c r="F15"/>
  <c r="F16"/>
  <c r="G19"/>
  <c r="G18" s="1"/>
  <c r="F18" s="1"/>
  <c r="G20"/>
  <c r="F20" s="1"/>
  <c r="G21"/>
  <c r="F21"/>
  <c r="G23"/>
  <c r="F23" s="1"/>
  <c r="G24"/>
  <c r="F24" s="1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25"/>
  <c r="F25" s="1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G49"/>
  <c r="G48" s="1"/>
  <c r="F48" s="1"/>
  <c r="G50"/>
  <c r="G51"/>
  <c r="G52"/>
  <c r="G53"/>
  <c r="G54"/>
  <c r="F49"/>
  <c r="F50"/>
  <c r="F51"/>
  <c r="F52"/>
  <c r="F53"/>
  <c r="F54"/>
  <c r="G55"/>
  <c r="F56"/>
  <c r="G58"/>
  <c r="G57" s="1"/>
  <c r="F57" s="1"/>
  <c r="G59"/>
  <c r="F58"/>
  <c r="F59"/>
  <c r="G61"/>
  <c r="G60" s="1"/>
  <c r="F60" s="1"/>
  <c r="G62"/>
  <c r="F62" s="1"/>
  <c r="G63"/>
  <c r="F63" s="1"/>
  <c r="G64"/>
  <c r="G65"/>
  <c r="G66"/>
  <c r="F66" s="1"/>
  <c r="G67"/>
  <c r="F67" s="1"/>
  <c r="F61"/>
  <c r="F64"/>
  <c r="F65"/>
  <c r="G69"/>
  <c r="F69" s="1"/>
  <c r="G68"/>
  <c r="F68" s="1"/>
  <c r="H8"/>
  <c r="H18"/>
  <c r="H25"/>
  <c r="H48"/>
  <c r="H57"/>
  <c r="H60"/>
  <c r="H68"/>
  <c r="I8"/>
  <c r="I18"/>
  <c r="I22"/>
  <c r="I25"/>
  <c r="I48"/>
  <c r="I57"/>
  <c r="I60"/>
  <c r="I68"/>
  <c r="J8"/>
  <c r="J18"/>
  <c r="J22"/>
  <c r="J25"/>
  <c r="J48"/>
  <c r="J57"/>
  <c r="J60"/>
  <c r="J68"/>
  <c r="G7"/>
  <c r="F7"/>
  <c r="R60"/>
  <c r="R57"/>
  <c r="R55"/>
  <c r="R48"/>
  <c r="R25"/>
  <c r="R22"/>
  <c r="R18"/>
  <c r="R8"/>
  <c r="C6" i="6"/>
  <c r="E21"/>
  <c r="E8" i="5"/>
  <c r="G8"/>
  <c r="F8" s="1"/>
  <c r="F9"/>
  <c r="F10"/>
  <c r="F11"/>
  <c r="F12"/>
  <c r="F13"/>
  <c r="F14"/>
  <c r="F15"/>
  <c r="F16"/>
  <c r="F17"/>
  <c r="E18"/>
  <c r="G18"/>
  <c r="F18" s="1"/>
  <c r="F19"/>
  <c r="F20"/>
  <c r="F21"/>
  <c r="E22"/>
  <c r="F22" s="1"/>
  <c r="G22"/>
  <c r="F23"/>
  <c r="F24"/>
  <c r="E25"/>
  <c r="G25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E48"/>
  <c r="G48"/>
  <c r="F48" s="1"/>
  <c r="F49"/>
  <c r="F50"/>
  <c r="F51"/>
  <c r="F52"/>
  <c r="F53"/>
  <c r="F54"/>
  <c r="E55"/>
  <c r="F55" s="1"/>
  <c r="G55"/>
  <c r="F56"/>
  <c r="E57"/>
  <c r="F57" s="1"/>
  <c r="G57"/>
  <c r="F58"/>
  <c r="F59"/>
  <c r="E60"/>
  <c r="F60" s="1"/>
  <c r="G60"/>
  <c r="F61"/>
  <c r="F62"/>
  <c r="F63"/>
  <c r="F64"/>
  <c r="F65"/>
  <c r="F66"/>
  <c r="F67"/>
  <c r="E68"/>
  <c r="F68"/>
  <c r="F69"/>
  <c r="F7"/>
  <c r="D17" i="4"/>
  <c r="E9" i="7"/>
  <c r="E6" s="1"/>
  <c r="F8"/>
  <c r="F11"/>
  <c r="C9"/>
  <c r="C6"/>
  <c r="D9"/>
  <c r="D6" s="1"/>
  <c r="B9"/>
  <c r="B6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7" i="4"/>
  <c r="D8"/>
  <c r="D9"/>
  <c r="D10"/>
  <c r="D11"/>
  <c r="D12"/>
  <c r="D13"/>
  <c r="D14"/>
  <c r="D15"/>
  <c r="D16"/>
  <c r="D18"/>
  <c r="D19"/>
  <c r="D20"/>
  <c r="D21"/>
  <c r="D22"/>
  <c r="D23"/>
  <c r="D24"/>
  <c r="D25"/>
  <c r="D26"/>
  <c r="D27"/>
  <c r="D28"/>
  <c r="D29"/>
  <c r="D30"/>
  <c r="D31"/>
  <c r="D32"/>
  <c r="E6"/>
  <c r="D6" s="1"/>
  <c r="E33"/>
  <c r="F6"/>
  <c r="F33" s="1"/>
  <c r="F9" i="7"/>
  <c r="D33" i="4" l="1"/>
  <c r="F19" i="15"/>
  <c r="G8"/>
  <c r="F8" s="1"/>
  <c r="G22"/>
  <c r="F22" s="1"/>
</calcChain>
</file>

<file path=xl/sharedStrings.xml><?xml version="1.0" encoding="utf-8"?>
<sst xmlns="http://schemas.openxmlformats.org/spreadsheetml/2006/main" count="479" uniqueCount="357">
  <si>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</si>
  <si>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</si>
  <si>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</si>
  <si>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</si>
  <si>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</si>
  <si>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</si>
  <si>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</si>
  <si>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</si>
  <si>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</si>
  <si>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</si>
  <si>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</si>
  <si>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</si>
  <si>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</si>
  <si>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</si>
  <si>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</si>
  <si>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</si>
  <si>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</si>
  <si>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</si>
  <si>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</si>
  <si>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</si>
  <si>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</si>
  <si>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</si>
  <si>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</si>
  <si>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</si>
  <si>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</si>
  <si>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</si>
  <si>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</si>
  <si>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</si>
  <si>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</si>
  <si>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</si>
  <si>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</si>
  <si>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</si>
  <si>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</si>
  <si>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</si>
  <si>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</si>
  <si>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</si>
  <si>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</si>
  <si>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</si>
  <si>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</si>
  <si>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</si>
  <si>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</si>
  <si>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</si>
  <si>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</si>
  <si>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</si>
  <si>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</si>
  <si>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</si>
  <si>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</si>
  <si>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</si>
  <si>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</si>
  <si>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</si>
  <si>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</si>
  <si>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</si>
  <si>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</si>
  <si>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</si>
  <si>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</si>
  <si>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</si>
  <si>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</si>
  <si>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</si>
  <si>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</si>
  <si>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</si>
  <si>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</si>
  <si>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</si>
  <si>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</si>
  <si>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</si>
  <si>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</si>
  <si>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</si>
  <si>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</si>
  <si>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</si>
  <si>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</si>
  <si>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</si>
  <si>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</si>
  <si>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</si>
  <si>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</si>
  <si>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</si>
  <si>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</si>
  <si>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</si>
  <si>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</si>
  <si>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</si>
  <si>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</si>
  <si>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</si>
  <si>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</si>
  <si>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</si>
  <si>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</si>
  <si>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</si>
  <si>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</si>
  <si>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</si>
  <si>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</si>
  <si>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</si>
  <si>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</si>
  <si>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</si>
  <si>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</si>
  <si>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</si>
  <si>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</si>
  <si>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</si>
  <si>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</si>
  <si>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</si>
  <si>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</si>
  <si>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</si>
  <si>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</si>
  <si>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</si>
  <si>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</si>
  <si>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</si>
  <si>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</si>
  <si>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</si>
  <si>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</si>
  <si>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</si>
  <si>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</si>
  <si>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</si>
  <si>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</si>
  <si>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</si>
  <si>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</si>
  <si>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</si>
  <si>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</si>
  <si>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</si>
  <si>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</si>
  <si>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</si>
  <si>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</si>
  <si>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</si>
  <si>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</si>
  <si>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</si>
  <si>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</si>
  <si>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</si>
  <si>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</si>
  <si>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</si>
  <si>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</si>
  <si>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</si>
  <si>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</si>
  <si>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</si>
  <si>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</si>
  <si>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</si>
  <si>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</si>
  <si>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</si>
  <si>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</si>
  <si>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</si>
  <si>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</si>
  <si>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</si>
  <si>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</si>
  <si>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</si>
  <si>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</si>
  <si>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</si>
  <si>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</si>
  <si>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</si>
  <si>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</si>
  <si>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</si>
  <si>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</si>
  <si>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</si>
  <si>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</si>
  <si>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</si>
  <si>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</si>
  <si>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</si>
  <si>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</si>
  <si>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</si>
  <si>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</si>
  <si>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</si>
  <si>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</si>
  <si>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</si>
  <si>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</si>
  <si>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</si>
  <si>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</si>
  <si>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</si>
  <si>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</si>
  <si>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</si>
  <si>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</si>
  <si>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</si>
  <si>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</si>
  <si>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</si>
  <si>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</si>
  <si>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</si>
  <si>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</si>
  <si>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</si>
  <si>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</si>
  <si>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</si>
  <si>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</si>
  <si>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</si>
  <si>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</si>
  <si>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</si>
  <si>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</si>
  <si>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</si>
  <si>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</si>
  <si>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</si>
  <si>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</si>
  <si>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</si>
  <si>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</si>
  <si>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</si>
  <si>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</si>
  <si>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</si>
  <si>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</si>
  <si>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</si>
  <si>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</si>
  <si>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</si>
  <si>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</si>
  <si>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</si>
  <si>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</si>
  <si>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</si>
  <si>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</si>
  <si>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</si>
  <si>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</si>
  <si>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</si>
  <si>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</si>
  <si>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</si>
  <si>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</si>
  <si>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</si>
  <si>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</si>
  <si>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</si>
  <si>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</si>
  <si>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</si>
  <si>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</si>
  <si>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</si>
  <si>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</si>
  <si>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</si>
  <si>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</si>
  <si>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</si>
  <si>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</si>
  <si>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</si>
  <si>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</si>
  <si>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</si>
  <si>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</si>
  <si>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</si>
  <si>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</si>
  <si>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</si>
  <si>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</si>
  <si>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</si>
  <si>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</si>
  <si>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</si>
  <si>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</si>
  <si>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</si>
  <si>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</si>
  <si>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</si>
  <si>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</si>
  <si>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</si>
  <si>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</si>
  <si>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</si>
  <si>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</si>
  <si>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</si>
  <si>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</si>
  <si>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</si>
  <si>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</si>
  <si>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</si>
  <si>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</si>
  <si>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</si>
  <si>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……</t>
    <phoneticPr fontId="3" type="noConversion"/>
  </si>
  <si>
    <t>01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</si>
  <si>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</si>
  <si>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</si>
  <si>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</si>
  <si>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</si>
  <si>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</si>
  <si>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</si>
  <si>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</si>
  <si>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charset val="134"/>
      </rPr>
      <t>1</t>
    </r>
    <phoneticPr fontId="3" type="noConversion"/>
  </si>
  <si>
    <r>
      <t xml:space="preserve"> </t>
    </r>
    <r>
      <rPr>
        <sz val="10"/>
        <rFont val="宋体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</si>
  <si>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</si>
  <si>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</si>
  <si>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</si>
  <si>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</si>
  <si>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</si>
  <si>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</si>
  <si>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</si>
  <si>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</si>
  <si>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</si>
  <si>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</si>
  <si>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</si>
  <si>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</si>
  <si>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</si>
  <si>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</si>
  <si>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</si>
  <si>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</si>
  <si>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</si>
  <si>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</si>
  <si>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一般公共服务支出</t>
  </si>
  <si>
    <t>行政运行（政府办公厅（室）及相关机构事务）</t>
    <phoneticPr fontId="3" type="noConversion"/>
  </si>
  <si>
    <t>一般行政管理事务（政府办公厅（室）及相关机构事务）</t>
  </si>
  <si>
    <t>其他政府办公厅（室）及相关机构事务支出</t>
    <phoneticPr fontId="3" type="noConversion"/>
  </si>
  <si>
    <t>行政运行（财政事务）</t>
    <phoneticPr fontId="3" type="noConversion"/>
  </si>
  <si>
    <t>其他财政事务支出</t>
    <phoneticPr fontId="3" type="noConversion"/>
  </si>
  <si>
    <t>其他一般公共服务支出</t>
  </si>
  <si>
    <t> 204</t>
  </si>
  <si>
    <t>公共安全支出</t>
  </si>
  <si>
    <t>   行政运行（司法）</t>
    <phoneticPr fontId="3" type="noConversion"/>
  </si>
  <si>
    <t>其他公共安全支出</t>
    <phoneticPr fontId="3" type="noConversion"/>
  </si>
  <si>
    <t> 207</t>
    <phoneticPr fontId="3" type="noConversion"/>
  </si>
  <si>
    <t>文化体育与传媒支出</t>
  </si>
  <si>
    <t>一般行政管理事务（文化）</t>
  </si>
  <si>
    <t>　</t>
    <phoneticPr fontId="3" type="noConversion"/>
  </si>
  <si>
    <t>社会保障和就业支出</t>
  </si>
  <si>
    <t>社会保险经办机构</t>
  </si>
  <si>
    <t>一般行政管理事务（民政管理事务）</t>
  </si>
  <si>
    <t>拥军优属</t>
    <phoneticPr fontId="3" type="noConversion"/>
  </si>
  <si>
    <t>其他民政管理事务支出</t>
    <phoneticPr fontId="3" type="noConversion"/>
  </si>
  <si>
    <t>事业单位离退休</t>
  </si>
  <si>
    <t>机关事业单位基本养老保险缴费支出</t>
  </si>
  <si>
    <t>伤残抚恤</t>
  </si>
  <si>
    <t>在乡复员、退伍军人生活补助</t>
  </si>
  <si>
    <t>农村籍退役士兵老年生活补助</t>
  </si>
  <si>
    <t>其他优抚支出</t>
  </si>
  <si>
    <t>退役士兵安置</t>
  </si>
  <si>
    <t>老年福利</t>
  </si>
  <si>
    <t>其他社会福利支出</t>
  </si>
  <si>
    <t>城市最低生活保障金支出</t>
  </si>
  <si>
    <t>农村最低生活保障金支出</t>
  </si>
  <si>
    <t>其他城市生活救助</t>
  </si>
  <si>
    <t>财政对失业保险基金的补助</t>
  </si>
  <si>
    <t>财政对工伤保险基金的补助</t>
  </si>
  <si>
    <t>财政对生育保险基金的补助</t>
  </si>
  <si>
    <t>医疗卫生与计划生育支出</t>
    <phoneticPr fontId="3" type="noConversion"/>
  </si>
  <si>
    <t>计划生育机构</t>
  </si>
  <si>
    <t>其他计划生育事务支出</t>
  </si>
  <si>
    <t>行政单位医疗</t>
  </si>
  <si>
    <t>事业单位医疗</t>
  </si>
  <si>
    <t>公务员医疗补助</t>
  </si>
  <si>
    <t> </t>
    <phoneticPr fontId="3" type="noConversion"/>
  </si>
  <si>
    <t>城乡社区支出</t>
    <phoneticPr fontId="3" type="noConversion"/>
  </si>
  <si>
    <t>行政运行（城乡社区管理事务）</t>
    <phoneticPr fontId="3" type="noConversion"/>
  </si>
  <si>
    <t>一般行政管理事务（城乡社区管理事务）</t>
  </si>
  <si>
    <t>农林水支出</t>
  </si>
  <si>
    <t>其他农业支出</t>
  </si>
  <si>
    <t>林业事业机构</t>
  </si>
  <si>
    <t>其他水利支出</t>
  </si>
  <si>
    <t>住房公积金</t>
  </si>
  <si>
    <t>其他人大事务支出</t>
  </si>
  <si>
    <t>行政运行（党委办公厅（室）及相关机构事务）</t>
  </si>
  <si>
    <t>2012950</t>
  </si>
  <si>
    <t>其他党委办公厅（室）及相关机构事务支出</t>
  </si>
  <si>
    <t>2013602</t>
  </si>
  <si>
    <t>其他消防</t>
  </si>
  <si>
    <t>水体</t>
  </si>
  <si>
    <t>2130126</t>
  </si>
  <si>
    <t>农村公益事业</t>
  </si>
  <si>
    <t>2130142</t>
    <phoneticPr fontId="3" type="noConversion"/>
  </si>
  <si>
    <t>农村道路建设</t>
  </si>
  <si>
    <t>2130234</t>
  </si>
  <si>
    <t>林业防灾减灾</t>
  </si>
  <si>
    <t>2130599</t>
  </si>
  <si>
    <t>其他扶贫支出</t>
  </si>
  <si>
    <t xml:space="preserve">    十、节能环保支出</t>
    <phoneticPr fontId="6" type="noConversion"/>
  </si>
  <si>
    <t>节能环保支出</t>
    <phoneticPr fontId="3" type="noConversion"/>
  </si>
  <si>
    <t>其他文化支出</t>
  </si>
  <si>
    <t>信息化建设（人力资源和社会保障管理事务）</t>
  </si>
  <si>
    <t>归口管理的行政单位离退休</t>
  </si>
  <si>
    <t>其他退役安置支出</t>
  </si>
  <si>
    <t>2101399</t>
  </si>
  <si>
    <t>其他医疗救助支出</t>
  </si>
  <si>
    <t> 204</t>
    <phoneticPr fontId="3" type="noConversion"/>
  </si>
  <si>
    <t>离退休特殊慰问费</t>
    <phoneticPr fontId="3" type="noConversion"/>
  </si>
  <si>
    <t>社区村委公用经费</t>
    <phoneticPr fontId="3" type="noConversion"/>
  </si>
  <si>
    <t>玉林市玉东区茂林镇政府</t>
  </si>
  <si>
    <t>茂林镇人口和计划生育服务站</t>
    <phoneticPr fontId="3" type="noConversion"/>
  </si>
  <si>
    <t xml:space="preserve">茂林镇国土规建环保安监站 </t>
    <phoneticPr fontId="3" type="noConversion"/>
  </si>
  <si>
    <t xml:space="preserve">茂林镇社会保障中心  </t>
    <phoneticPr fontId="3" type="noConversion"/>
  </si>
  <si>
    <t>茂林镇政府本级</t>
    <phoneticPr fontId="3" type="noConversion"/>
  </si>
  <si>
    <t>茂林镇财政所</t>
    <phoneticPr fontId="3" type="noConversion"/>
  </si>
  <si>
    <t>茂林镇林业站</t>
    <phoneticPr fontId="3" type="noConversion"/>
  </si>
  <si>
    <t>茂林镇文化广播站</t>
    <phoneticPr fontId="3" type="noConversion"/>
  </si>
  <si>
    <t>茂林镇机电排灌中心管理站</t>
    <phoneticPr fontId="3" type="noConversion"/>
  </si>
  <si>
    <t>茂林镇水产畜牧兽医站</t>
    <phoneticPr fontId="3" type="noConversion"/>
  </si>
  <si>
    <t>茂林镇民政办</t>
    <phoneticPr fontId="3" type="noConversion"/>
  </si>
  <si>
    <t>茂林镇司法所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</si>
</sst>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177" formatCode="#,##0.00_ ;[Red]\-#,##0.00\ "/>
    <numFmt numFmtId="178" formatCode=";;"/>
    <numFmt numFmtId="179" formatCode="0.00_);[Red]\(0.00\)"/>
    <numFmt numFmtId="180" formatCode="0.0_);[Red]\(0.0\)"/>
  </numFmts>
  <fonts count="2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24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5" applyFont="1"/>
    <xf numFmtId="0" fontId="10" fillId="0" borderId="0" xfId="5" applyFont="1"/>
    <xf numFmtId="41" fontId="10" fillId="0" borderId="0" xfId="6" applyFont="1" applyFill="1" applyAlignment="1"/>
    <xf numFmtId="0" fontId="16" fillId="0" borderId="0" xfId="5" applyFont="1" applyFill="1"/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0" fontId="10" fillId="0" borderId="0" xfId="5" applyFont="1" applyFill="1" applyAlignment="1">
      <alignment horizontal="center" vertical="center" wrapText="1"/>
    </xf>
    <xf numFmtId="0" fontId="10" fillId="0" borderId="2" xfId="5" applyFont="1" applyFill="1" applyBorder="1" applyAlignment="1">
      <alignment vertical="center" wrapText="1"/>
    </xf>
    <xf numFmtId="0" fontId="10" fillId="0" borderId="0" xfId="5" applyFont="1" applyAlignment="1">
      <alignment vertical="center" wrapText="1"/>
    </xf>
    <xf numFmtId="0" fontId="10" fillId="0" borderId="0" xfId="5" applyFont="1" applyFill="1" applyAlignment="1">
      <alignment vertical="center" wrapText="1"/>
    </xf>
    <xf numFmtId="0" fontId="10" fillId="0" borderId="2" xfId="5" applyFont="1" applyFill="1" applyBorder="1" applyAlignment="1">
      <alignment horizontal="left" vertical="center" wrapText="1"/>
    </xf>
    <xf numFmtId="0" fontId="10" fillId="0" borderId="3" xfId="5" applyFont="1" applyFill="1" applyBorder="1" applyAlignment="1">
      <alignment vertical="center" wrapText="1"/>
    </xf>
    <xf numFmtId="0" fontId="10" fillId="0" borderId="2" xfId="5" applyFont="1" applyBorder="1" applyAlignment="1">
      <alignment vertical="center" wrapText="1"/>
    </xf>
    <xf numFmtId="0" fontId="10" fillId="0" borderId="1" xfId="5" applyFont="1" applyFill="1" applyBorder="1" applyAlignment="1">
      <alignment vertical="center" wrapText="1"/>
    </xf>
    <xf numFmtId="0" fontId="10" fillId="0" borderId="2" xfId="5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right" vertical="center" wrapText="1"/>
    </xf>
    <xf numFmtId="0" fontId="10" fillId="0" borderId="1" xfId="5" applyFont="1" applyBorder="1" applyAlignment="1">
      <alignment vertical="center" wrapText="1"/>
    </xf>
    <xf numFmtId="0" fontId="10" fillId="2" borderId="1" xfId="5" applyFont="1" applyFill="1" applyBorder="1" applyAlignment="1">
      <alignment vertical="center" wrapText="1"/>
    </xf>
    <xf numFmtId="3" fontId="10" fillId="0" borderId="0" xfId="5" applyNumberFormat="1" applyFont="1" applyFill="1" applyAlignment="1">
      <alignment vertical="center" wrapText="1"/>
    </xf>
    <xf numFmtId="0" fontId="10" fillId="0" borderId="0" xfId="5" applyNumberFormat="1" applyFont="1" applyFill="1" applyAlignment="1" applyProtection="1">
      <alignment horizontal="left" vertical="center"/>
    </xf>
    <xf numFmtId="0" fontId="10" fillId="0" borderId="0" xfId="5" applyFont="1" applyAlignment="1">
      <alignment vertical="center"/>
    </xf>
    <xf numFmtId="0" fontId="24" fillId="0" borderId="0" xfId="5"/>
    <xf numFmtId="0" fontId="24" fillId="0" borderId="0" xfId="5" applyFill="1"/>
    <xf numFmtId="0" fontId="13" fillId="0" borderId="0" xfId="5" applyFont="1" applyFill="1" applyAlignment="1">
      <alignment horizontal="centerContinuous"/>
    </xf>
    <xf numFmtId="0" fontId="13" fillId="0" borderId="0" xfId="5" applyFont="1" applyFill="1"/>
    <xf numFmtId="0" fontId="7" fillId="0" borderId="0" xfId="5" applyFont="1" applyFill="1" applyAlignment="1">
      <alignment horizontal="left" vertical="center"/>
    </xf>
    <xf numFmtId="0" fontId="7" fillId="0" borderId="0" xfId="5" applyNumberFormat="1" applyFont="1" applyFill="1" applyAlignment="1" applyProtection="1"/>
    <xf numFmtId="41" fontId="7" fillId="0" borderId="0" xfId="7" applyFont="1" applyFill="1" applyAlignment="1"/>
    <xf numFmtId="0" fontId="7" fillId="0" borderId="0" xfId="5" applyFont="1"/>
    <xf numFmtId="41" fontId="2" fillId="0" borderId="0" xfId="7" applyFont="1" applyAlignment="1">
      <alignment horizontal="center"/>
    </xf>
    <xf numFmtId="49" fontId="7" fillId="0" borderId="4" xfId="5" applyNumberFormat="1" applyFont="1" applyFill="1" applyBorder="1" applyAlignment="1" applyProtection="1">
      <alignment horizontal="center" vertical="center" wrapText="1"/>
    </xf>
    <xf numFmtId="0" fontId="2" fillId="0" borderId="0" xfId="5" applyFont="1"/>
    <xf numFmtId="49" fontId="7" fillId="2" borderId="4" xfId="5" applyNumberFormat="1" applyFont="1" applyFill="1" applyBorder="1" applyAlignment="1" applyProtection="1">
      <alignment horizontal="center" vertical="center" wrapText="1"/>
    </xf>
    <xf numFmtId="49" fontId="7" fillId="0" borderId="5" xfId="5" applyNumberFormat="1" applyFont="1" applyFill="1" applyBorder="1" applyAlignment="1" applyProtection="1">
      <alignment horizontal="center" vertical="center" wrapText="1"/>
    </xf>
    <xf numFmtId="49" fontId="7" fillId="2" borderId="4" xfId="5" applyNumberFormat="1" applyFont="1" applyFill="1" applyBorder="1" applyAlignment="1">
      <alignment horizontal="center" vertical="center" wrapText="1"/>
    </xf>
    <xf numFmtId="49" fontId="7" fillId="2" borderId="6" xfId="5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 applyProtection="1">
      <alignment horizontal="center" vertical="center"/>
    </xf>
    <xf numFmtId="49" fontId="7" fillId="0" borderId="1" xfId="5" applyNumberFormat="1" applyFont="1" applyFill="1" applyBorder="1" applyAlignment="1" applyProtection="1">
      <alignment horizontal="center" vertical="center" wrapText="1"/>
    </xf>
    <xf numFmtId="49" fontId="7" fillId="2" borderId="1" xfId="5" applyNumberFormat="1" applyFont="1" applyFill="1" applyBorder="1" applyAlignment="1" applyProtection="1">
      <alignment horizontal="center" vertical="center" wrapText="1"/>
    </xf>
    <xf numFmtId="0" fontId="24" fillId="0" borderId="0" xfId="5" applyAlignment="1">
      <alignment horizontal="left" vertical="center"/>
    </xf>
    <xf numFmtId="49" fontId="7" fillId="0" borderId="7" xfId="5" applyNumberFormat="1" applyFont="1" applyFill="1" applyBorder="1" applyAlignment="1" applyProtection="1">
      <alignment horizontal="center" vertical="center"/>
    </xf>
    <xf numFmtId="0" fontId="7" fillId="0" borderId="7" xfId="5" applyNumberFormat="1" applyFont="1" applyFill="1" applyBorder="1" applyAlignment="1" applyProtection="1">
      <alignment horizontal="center" vertical="center"/>
    </xf>
    <xf numFmtId="41" fontId="1" fillId="0" borderId="0" xfId="7" applyAlignment="1"/>
    <xf numFmtId="0" fontId="18" fillId="0" borderId="0" xfId="5" applyFont="1"/>
    <xf numFmtId="0" fontId="20" fillId="0" borderId="0" xfId="5" applyFont="1" applyFill="1" applyAlignment="1">
      <alignment horizontal="centerContinuous"/>
    </xf>
    <xf numFmtId="0" fontId="19" fillId="0" borderId="0" xfId="5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5" applyNumberFormat="1" applyFont="1" applyFill="1" applyBorder="1" applyAlignment="1" applyProtection="1">
      <alignment horizontal="right" vertical="center" wrapText="1"/>
    </xf>
    <xf numFmtId="177" fontId="10" fillId="0" borderId="1" xfId="5" applyNumberFormat="1" applyFont="1" applyFill="1" applyBorder="1" applyAlignment="1">
      <alignment horizontal="right" vertical="center" wrapText="1"/>
    </xf>
    <xf numFmtId="177" fontId="10" fillId="0" borderId="7" xfId="5" applyNumberFormat="1" applyFont="1" applyFill="1" applyBorder="1" applyAlignment="1" applyProtection="1">
      <alignment horizontal="right" vertical="center" wrapText="1"/>
    </xf>
    <xf numFmtId="177" fontId="10" fillId="0" borderId="4" xfId="5" applyNumberFormat="1" applyFont="1" applyFill="1" applyBorder="1" applyAlignment="1">
      <alignment vertical="center" wrapText="1"/>
    </xf>
    <xf numFmtId="177" fontId="10" fillId="0" borderId="1" xfId="5" applyNumberFormat="1" applyFont="1" applyBorder="1" applyAlignment="1">
      <alignment vertical="center" wrapText="1"/>
    </xf>
    <xf numFmtId="177" fontId="10" fillId="0" borderId="1" xfId="5" applyNumberFormat="1" applyFont="1" applyFill="1" applyBorder="1" applyAlignment="1">
      <alignment vertical="center" wrapText="1"/>
    </xf>
    <xf numFmtId="177" fontId="10" fillId="0" borderId="4" xfId="5" applyNumberFormat="1" applyFont="1" applyFill="1" applyBorder="1" applyAlignment="1" applyProtection="1">
      <alignment horizontal="right" vertical="center" wrapText="1"/>
    </xf>
    <xf numFmtId="177" fontId="10" fillId="0" borderId="4" xfId="5" applyNumberFormat="1" applyFont="1" applyFill="1" applyBorder="1" applyAlignment="1">
      <alignment horizontal="right" vertical="center" wrapText="1"/>
    </xf>
    <xf numFmtId="177" fontId="10" fillId="0" borderId="7" xfId="5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5" fillId="0" borderId="1" xfId="2" applyFill="1" applyBorder="1"/>
    <xf numFmtId="0" fontId="7" fillId="0" borderId="0" xfId="4" applyFont="1"/>
    <xf numFmtId="0" fontId="2" fillId="0" borderId="0" xfId="4"/>
    <xf numFmtId="0" fontId="7" fillId="0" borderId="0" xfId="4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7" fillId="0" borderId="2" xfId="4" applyFont="1" applyBorder="1" applyAlignment="1">
      <alignment horizontal="center" vertical="center" wrapText="1"/>
    </xf>
    <xf numFmtId="49" fontId="7" fillId="0" borderId="1" xfId="4" applyNumberFormat="1" applyFont="1" applyFill="1" applyBorder="1" applyAlignment="1">
      <alignment vertical="center"/>
    </xf>
    <xf numFmtId="177" fontId="7" fillId="0" borderId="1" xfId="4" applyNumberFormat="1" applyFont="1" applyFill="1" applyBorder="1" applyAlignment="1">
      <alignment horizontal="right" vertical="center"/>
    </xf>
    <xf numFmtId="177" fontId="10" fillId="0" borderId="1" xfId="5" applyNumberFormat="1" applyFont="1" applyFill="1" applyBorder="1" applyAlignment="1" applyProtection="1">
      <alignment horizontal="right" vertical="center" wrapText="1"/>
    </xf>
    <xf numFmtId="177" fontId="14" fillId="0" borderId="7" xfId="5" applyNumberFormat="1" applyFont="1" applyFill="1" applyBorder="1" applyAlignment="1" applyProtection="1">
      <alignment horizontal="right" vertical="center" wrapText="1"/>
    </xf>
    <xf numFmtId="177" fontId="14" fillId="0" borderId="1" xfId="5" applyNumberFormat="1" applyFont="1" applyFill="1" applyBorder="1" applyAlignment="1" applyProtection="1">
      <alignment horizontal="right" vertical="center" wrapText="1"/>
    </xf>
    <xf numFmtId="0" fontId="14" fillId="0" borderId="3" xfId="5" applyFont="1" applyFill="1" applyBorder="1" applyAlignment="1">
      <alignment horizontal="center" vertical="center" wrapText="1"/>
    </xf>
    <xf numFmtId="41" fontId="1" fillId="0" borderId="0" xfId="7" applyFill="1" applyAlignment="1">
      <alignment horizontal="right" vertical="center" wrapText="1"/>
    </xf>
    <xf numFmtId="0" fontId="24" fillId="0" borderId="0" xfId="5" applyFill="1" applyAlignment="1">
      <alignment horizontal="right" vertical="center" wrapText="1"/>
    </xf>
    <xf numFmtId="177" fontId="7" fillId="0" borderId="1" xfId="5" applyNumberFormat="1" applyFont="1" applyFill="1" applyBorder="1" applyAlignment="1" applyProtection="1">
      <alignment horizontal="right" vertical="center" wrapText="1"/>
    </xf>
    <xf numFmtId="177" fontId="17" fillId="0" borderId="1" xfId="7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7" fontId="7" fillId="0" borderId="1" xfId="2" applyNumberFormat="1" applyFont="1" applyFill="1" applyBorder="1"/>
    <xf numFmtId="0" fontId="7" fillId="0" borderId="2" xfId="4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3" fillId="0" borderId="1" xfId="4" applyNumberFormat="1" applyFont="1" applyFill="1" applyBorder="1" applyAlignment="1">
      <alignment vertical="center"/>
    </xf>
    <xf numFmtId="0" fontId="23" fillId="0" borderId="1" xfId="2" applyNumberFormat="1" applyFont="1" applyFill="1" applyBorder="1" applyAlignment="1">
      <alignment horizontal="left" vertical="center"/>
    </xf>
    <xf numFmtId="49" fontId="23" fillId="0" borderId="1" xfId="4" applyNumberFormat="1" applyFont="1" applyFill="1" applyBorder="1" applyAlignment="1">
      <alignment vertical="center" wrapText="1"/>
    </xf>
    <xf numFmtId="0" fontId="7" fillId="0" borderId="7" xfId="5" applyFont="1" applyFill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78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>
      <alignment vertical="center"/>
    </xf>
    <xf numFmtId="178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/>
    <xf numFmtId="0" fontId="7" fillId="0" borderId="0" xfId="2" applyNumberFormat="1" applyFont="1" applyAlignment="1">
      <alignment horizontal="right" vertical="center"/>
    </xf>
    <xf numFmtId="0" fontId="7" fillId="0" borderId="1" xfId="2" applyNumberFormat="1" applyFont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right" vertical="center"/>
    </xf>
    <xf numFmtId="0" fontId="7" fillId="0" borderId="1" xfId="2" applyNumberFormat="1" applyFont="1" applyBorder="1"/>
    <xf numFmtId="0" fontId="7" fillId="0" borderId="7" xfId="2" applyNumberFormat="1" applyFont="1" applyBorder="1"/>
    <xf numFmtId="179" fontId="5" fillId="0" borderId="0" xfId="2" applyNumberFormat="1"/>
    <xf numFmtId="179" fontId="7" fillId="0" borderId="0" xfId="2" applyNumberFormat="1" applyFont="1" applyAlignment="1">
      <alignment vertical="center"/>
    </xf>
    <xf numFmtId="179" fontId="7" fillId="0" borderId="1" xfId="2" applyNumberFormat="1" applyFont="1" applyBorder="1" applyAlignment="1">
      <alignment horizontal="center" vertical="center"/>
    </xf>
    <xf numFmtId="179" fontId="7" fillId="0" borderId="1" xfId="2" applyNumberFormat="1" applyFont="1" applyFill="1" applyBorder="1" applyAlignment="1">
      <alignment horizontal="right" vertical="center"/>
    </xf>
    <xf numFmtId="179" fontId="7" fillId="0" borderId="1" xfId="2" applyNumberFormat="1" applyFont="1" applyBorder="1"/>
    <xf numFmtId="179" fontId="7" fillId="0" borderId="7" xfId="2" applyNumberFormat="1" applyFont="1" applyBorder="1"/>
    <xf numFmtId="0" fontId="7" fillId="0" borderId="1" xfId="3" applyNumberFormat="1" applyFont="1" applyFill="1" applyBorder="1" applyAlignment="1">
      <alignment horizontal="left" vertical="center"/>
    </xf>
    <xf numFmtId="179" fontId="7" fillId="0" borderId="1" xfId="2" applyNumberFormat="1" applyFont="1" applyBorder="1" applyAlignment="1">
      <alignment horizontal="center" vertical="center" wrapText="1"/>
    </xf>
    <xf numFmtId="179" fontId="7" fillId="0" borderId="1" xfId="2" applyNumberFormat="1" applyFont="1" applyFill="1" applyBorder="1"/>
    <xf numFmtId="49" fontId="7" fillId="0" borderId="1" xfId="0" applyNumberFormat="1" applyFont="1" applyFill="1" applyBorder="1" applyAlignment="1" applyProtection="1">
      <alignment horizontal="left" vertical="center" wrapText="1"/>
    </xf>
    <xf numFmtId="177" fontId="17" fillId="0" borderId="1" xfId="5" applyNumberFormat="1" applyFont="1" applyFill="1" applyBorder="1" applyAlignment="1" applyProtection="1">
      <alignment horizontal="right" vertical="center" wrapText="1"/>
    </xf>
    <xf numFmtId="0" fontId="24" fillId="0" borderId="1" xfId="5" applyBorder="1"/>
    <xf numFmtId="180" fontId="24" fillId="0" borderId="0" xfId="5" applyNumberFormat="1"/>
    <xf numFmtId="180" fontId="13" fillId="0" borderId="0" xfId="5" applyNumberFormat="1" applyFont="1" applyFill="1" applyAlignment="1">
      <alignment horizontal="centerContinuous"/>
    </xf>
    <xf numFmtId="180" fontId="7" fillId="0" borderId="0" xfId="5" applyNumberFormat="1" applyFont="1" applyFill="1" applyAlignment="1" applyProtection="1"/>
    <xf numFmtId="180" fontId="7" fillId="0" borderId="4" xfId="5" applyNumberFormat="1" applyFont="1" applyFill="1" applyBorder="1" applyAlignment="1" applyProtection="1">
      <alignment horizontal="center" vertical="center" wrapText="1"/>
    </xf>
    <xf numFmtId="180" fontId="7" fillId="0" borderId="7" xfId="5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2" applyBorder="1"/>
    <xf numFmtId="0" fontId="5" fillId="0" borderId="1" xfId="2" applyBorder="1" applyAlignment="1">
      <alignment vertical="center" wrapText="1"/>
    </xf>
    <xf numFmtId="177" fontId="5" fillId="0" borderId="1" xfId="2" applyNumberFormat="1" applyBorder="1"/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79" fontId="7" fillId="0" borderId="1" xfId="2" applyNumberFormat="1" applyFont="1" applyBorder="1" applyAlignment="1">
      <alignment horizontal="center" vertical="center"/>
    </xf>
    <xf numFmtId="0" fontId="7" fillId="0" borderId="1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7" fillId="0" borderId="1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right" wrapText="1"/>
    </xf>
    <xf numFmtId="0" fontId="11" fillId="0" borderId="0" xfId="5" applyFont="1" applyAlignment="1">
      <alignment horizontal="center" vertical="center"/>
    </xf>
    <xf numFmtId="0" fontId="19" fillId="0" borderId="10" xfId="5" applyFont="1" applyBorder="1" applyAlignment="1">
      <alignment horizontal="right"/>
    </xf>
    <xf numFmtId="0" fontId="17" fillId="0" borderId="10" xfId="5" applyNumberFormat="1" applyFont="1" applyFill="1" applyBorder="1" applyAlignment="1" applyProtection="1">
      <alignment horizontal="center" vertical="center" wrapText="1"/>
    </xf>
    <xf numFmtId="0" fontId="17" fillId="0" borderId="9" xfId="5" applyNumberFormat="1" applyFont="1" applyFill="1" applyBorder="1" applyAlignment="1" applyProtection="1">
      <alignment horizontal="center" vertical="center" wrapText="1"/>
    </xf>
    <xf numFmtId="49" fontId="7" fillId="0" borderId="4" xfId="5" applyNumberFormat="1" applyFont="1" applyFill="1" applyBorder="1" applyAlignment="1" applyProtection="1">
      <alignment horizontal="center" vertical="center" wrapText="1"/>
    </xf>
    <xf numFmtId="49" fontId="7" fillId="0" borderId="1" xfId="5" applyNumberFormat="1" applyFont="1" applyFill="1" applyBorder="1" applyAlignment="1" applyProtection="1">
      <alignment horizontal="center" vertical="center" wrapText="1"/>
    </xf>
    <xf numFmtId="41" fontId="7" fillId="0" borderId="7" xfId="7" applyFont="1" applyBorder="1" applyAlignment="1">
      <alignment horizontal="center" vertical="center" wrapText="1"/>
    </xf>
    <xf numFmtId="41" fontId="7" fillId="0" borderId="8" xfId="7" applyFont="1" applyBorder="1" applyAlignment="1">
      <alignment horizontal="center" vertical="center" wrapText="1"/>
    </xf>
    <xf numFmtId="41" fontId="7" fillId="0" borderId="4" xfId="7" applyFont="1" applyBorder="1" applyAlignment="1">
      <alignment horizontal="center" vertical="center" wrapText="1"/>
    </xf>
    <xf numFmtId="49" fontId="17" fillId="0" borderId="6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49" fontId="17" fillId="0" borderId="4" xfId="5" applyNumberFormat="1" applyFont="1" applyFill="1" applyBorder="1" applyAlignment="1" applyProtection="1">
      <alignment horizontal="center" vertical="center" wrapText="1"/>
    </xf>
    <xf numFmtId="49" fontId="17" fillId="0" borderId="1" xfId="5" applyNumberFormat="1" applyFont="1" applyFill="1" applyBorder="1" applyAlignment="1" applyProtection="1">
      <alignment horizontal="center" vertical="center" wrapText="1"/>
    </xf>
    <xf numFmtId="0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1" xfId="5" applyNumberFormat="1" applyFont="1" applyFill="1" applyBorder="1" applyAlignment="1" applyProtection="1">
      <alignment horizontal="center" vertical="center" wrapText="1"/>
    </xf>
    <xf numFmtId="0" fontId="17" fillId="0" borderId="3" xfId="5" applyNumberFormat="1" applyFont="1" applyFill="1" applyBorder="1" applyAlignment="1" applyProtection="1">
      <alignment horizontal="center" vertical="center" wrapText="1"/>
    </xf>
    <xf numFmtId="0" fontId="17" fillId="0" borderId="4" xfId="5" applyNumberFormat="1" applyFont="1" applyFill="1" applyBorder="1" applyAlignment="1" applyProtection="1">
      <alignment horizontal="center" vertical="center" wrapText="1"/>
    </xf>
    <xf numFmtId="49" fontId="7" fillId="2" borderId="2" xfId="5" applyNumberFormat="1" applyFont="1" applyFill="1" applyBorder="1" applyAlignment="1" applyProtection="1">
      <alignment horizontal="center" vertical="center" wrapText="1"/>
    </xf>
    <xf numFmtId="49" fontId="7" fillId="2" borderId="9" xfId="5" applyNumberFormat="1" applyFont="1" applyFill="1" applyBorder="1" applyAlignment="1" applyProtection="1">
      <alignment horizontal="center" vertical="center" wrapText="1"/>
    </xf>
    <xf numFmtId="49" fontId="7" fillId="2" borderId="3" xfId="5" applyNumberFormat="1" applyFont="1" applyFill="1" applyBorder="1" applyAlignment="1" applyProtection="1">
      <alignment horizontal="center" vertical="center" wrapText="1"/>
    </xf>
    <xf numFmtId="49" fontId="7" fillId="0" borderId="6" xfId="5" applyNumberFormat="1" applyFont="1" applyFill="1" applyBorder="1" applyAlignment="1" applyProtection="1">
      <alignment horizontal="center" vertical="center" wrapText="1"/>
    </xf>
    <xf numFmtId="49" fontId="7" fillId="0" borderId="2" xfId="5" applyNumberFormat="1" applyFont="1" applyFill="1" applyBorder="1" applyAlignment="1" applyProtection="1">
      <alignment horizontal="center" vertical="center" wrapText="1"/>
    </xf>
    <xf numFmtId="0" fontId="7" fillId="0" borderId="1" xfId="7" applyNumberFormat="1" applyFont="1" applyFill="1" applyBorder="1" applyAlignment="1" applyProtection="1">
      <alignment horizontal="center" vertical="center" wrapText="1"/>
    </xf>
    <xf numFmtId="0" fontId="7" fillId="0" borderId="7" xfId="7" applyNumberFormat="1" applyFont="1" applyFill="1" applyBorder="1" applyAlignment="1" applyProtection="1">
      <alignment horizontal="center" vertical="center" wrapText="1"/>
    </xf>
    <xf numFmtId="49" fontId="17" fillId="2" borderId="2" xfId="5" applyNumberFormat="1" applyFont="1" applyFill="1" applyBorder="1" applyAlignment="1">
      <alignment horizontal="center" vertical="center" wrapText="1"/>
    </xf>
    <xf numFmtId="49" fontId="17" fillId="2" borderId="1" xfId="5" applyNumberFormat="1" applyFont="1" applyFill="1" applyBorder="1" applyAlignment="1">
      <alignment horizontal="center" vertical="center" wrapText="1"/>
    </xf>
    <xf numFmtId="49" fontId="17" fillId="2" borderId="7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 applyProtection="1">
      <alignment horizontal="center" vertical="center"/>
    </xf>
    <xf numFmtId="49" fontId="7" fillId="2" borderId="9" xfId="5" applyNumberFormat="1" applyFont="1" applyFill="1" applyBorder="1" applyAlignment="1" applyProtection="1">
      <alignment horizontal="center" vertical="center"/>
    </xf>
    <xf numFmtId="49" fontId="7" fillId="2" borderId="3" xfId="5" applyNumberFormat="1" applyFont="1" applyFill="1" applyBorder="1" applyAlignment="1" applyProtection="1">
      <alignment horizontal="center" vertical="center"/>
    </xf>
    <xf numFmtId="49" fontId="7" fillId="0" borderId="2" xfId="5" applyNumberFormat="1" applyFont="1" applyFill="1" applyBorder="1" applyAlignment="1" applyProtection="1">
      <alignment horizontal="center" vertical="center"/>
    </xf>
    <xf numFmtId="49" fontId="7" fillId="0" borderId="9" xfId="5" applyNumberFormat="1" applyFont="1" applyFill="1" applyBorder="1" applyAlignment="1" applyProtection="1">
      <alignment horizontal="center" vertical="center"/>
    </xf>
    <xf numFmtId="49" fontId="7" fillId="0" borderId="3" xfId="5" applyNumberFormat="1" applyFont="1" applyFill="1" applyBorder="1" applyAlignment="1" applyProtection="1">
      <alignment horizontal="center" vertical="center"/>
    </xf>
    <xf numFmtId="0" fontId="7" fillId="0" borderId="2" xfId="7" applyNumberFormat="1" applyFont="1" applyFill="1" applyBorder="1" applyAlignment="1" applyProtection="1">
      <alignment horizontal="center" vertical="center"/>
    </xf>
    <xf numFmtId="0" fontId="7" fillId="0" borderId="9" xfId="7" applyNumberFormat="1" applyFont="1" applyFill="1" applyBorder="1" applyAlignment="1" applyProtection="1">
      <alignment horizontal="center" vertical="center"/>
    </xf>
    <xf numFmtId="0" fontId="7" fillId="0" borderId="3" xfId="7" applyNumberFormat="1" applyFont="1" applyFill="1" applyBorder="1" applyAlignment="1" applyProtection="1">
      <alignment horizontal="center" vertical="center"/>
    </xf>
    <xf numFmtId="49" fontId="7" fillId="0" borderId="10" xfId="5" applyNumberFormat="1" applyFont="1" applyFill="1" applyBorder="1" applyAlignment="1" applyProtection="1">
      <alignment horizontal="center" vertical="center" wrapText="1"/>
    </xf>
    <xf numFmtId="49" fontId="7" fillId="0" borderId="9" xfId="5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77" fontId="7" fillId="3" borderId="1" xfId="2" applyNumberFormat="1" applyFont="1" applyFill="1" applyBorder="1" applyAlignment="1">
      <alignment horizontal="right" vertical="center"/>
    </xf>
    <xf numFmtId="179" fontId="7" fillId="3" borderId="1" xfId="2" applyNumberFormat="1" applyFont="1" applyFill="1" applyBorder="1" applyAlignment="1">
      <alignment horizontal="right" vertical="center"/>
    </xf>
    <xf numFmtId="179" fontId="7" fillId="3" borderId="1" xfId="2" applyNumberFormat="1" applyFont="1" applyFill="1" applyBorder="1"/>
  </cellXfs>
  <cellStyles count="8">
    <cellStyle name="常规" xfId="0" builtinId="0"/>
    <cellStyle name="常规 2" xfId="1"/>
    <cellStyle name="常规 3" xfId="2"/>
    <cellStyle name="常规 3_2017年部门预算公开表格2.6.xls" xfId="3"/>
    <cellStyle name="常规 3_5.政府性基金预算拨款支出预算表" xfId="4"/>
    <cellStyle name="常规 4" xfId="5"/>
    <cellStyle name="千位分隔[0] 2" xfId="6"/>
    <cellStyle name="千位分隔[0]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opLeftCell="A10" workbookViewId="0">
      <selection activeCell="E7" sqref="E7:E32"/>
    </sheetView>
  </sheetViews>
  <sheetFormatPr defaultRowHeight="14.25"/>
  <cols>
    <col min="1" max="1" width="23.75" style="1" customWidth="1"/>
    <col min="2" max="2" width="12.625" style="1" customWidth="1"/>
    <col min="3" max="3" width="27.375" style="1" customWidth="1"/>
    <col min="4" max="4" width="10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72" t="s">
        <v>64</v>
      </c>
      <c r="B2" s="172"/>
      <c r="C2" s="172"/>
      <c r="D2" s="172"/>
      <c r="E2" s="172"/>
      <c r="F2" s="172"/>
    </row>
    <row r="3" spans="1:7" ht="20.25" customHeight="1">
      <c r="A3" s="9"/>
      <c r="B3" s="9"/>
      <c r="C3" s="9"/>
      <c r="D3" s="9"/>
      <c r="E3" s="9"/>
      <c r="F3" s="10" t="s">
        <v>69</v>
      </c>
    </row>
    <row r="4" spans="1:7" ht="18.75" customHeight="1">
      <c r="A4" s="173" t="s">
        <v>70</v>
      </c>
      <c r="B4" s="173"/>
      <c r="C4" s="173" t="s">
        <v>71</v>
      </c>
      <c r="D4" s="173"/>
      <c r="E4" s="173"/>
      <c r="F4" s="173"/>
      <c r="G4" s="2"/>
    </row>
    <row r="5" spans="1:7" ht="18.75" customHeight="1">
      <c r="A5" s="112" t="s">
        <v>72</v>
      </c>
      <c r="B5" s="112" t="s">
        <v>73</v>
      </c>
      <c r="C5" s="112" t="s">
        <v>72</v>
      </c>
      <c r="D5" s="112" t="s">
        <v>74</v>
      </c>
      <c r="E5" s="11" t="s">
        <v>75</v>
      </c>
      <c r="F5" s="11" t="s">
        <v>76</v>
      </c>
    </row>
    <row r="6" spans="1:7" s="83" customFormat="1" ht="18.75" customHeight="1">
      <c r="A6" s="81" t="s">
        <v>77</v>
      </c>
      <c r="B6" s="82">
        <v>5734.7</v>
      </c>
      <c r="C6" s="81" t="s">
        <v>78</v>
      </c>
      <c r="D6" s="82">
        <f>E6+F6</f>
        <v>5734.7</v>
      </c>
      <c r="E6" s="82">
        <f>SUM(E7:E32)</f>
        <v>5734.7</v>
      </c>
      <c r="F6" s="82">
        <f>SUM(F7:F32)</f>
        <v>0</v>
      </c>
    </row>
    <row r="7" spans="1:7" s="83" customFormat="1" ht="18.75" customHeight="1">
      <c r="A7" s="81" t="s">
        <v>82</v>
      </c>
      <c r="B7" s="82">
        <v>5734.7</v>
      </c>
      <c r="C7" s="84" t="s">
        <v>42</v>
      </c>
      <c r="D7" s="82">
        <f t="shared" ref="D7:D33" si="0">E7+F7</f>
        <v>2969.5</v>
      </c>
      <c r="E7" s="82">
        <v>2969.5</v>
      </c>
      <c r="F7" s="82">
        <v>0</v>
      </c>
    </row>
    <row r="8" spans="1:7" s="83" customFormat="1" ht="18.75" customHeight="1">
      <c r="A8" s="81" t="s">
        <v>83</v>
      </c>
      <c r="B8" s="82">
        <v>0</v>
      </c>
      <c r="C8" s="84" t="s">
        <v>43</v>
      </c>
      <c r="D8" s="82">
        <f t="shared" si="0"/>
        <v>0</v>
      </c>
      <c r="E8" s="82">
        <v>0</v>
      </c>
      <c r="F8" s="82">
        <v>0</v>
      </c>
    </row>
    <row r="9" spans="1:7" s="83" customFormat="1" ht="18.75" customHeight="1">
      <c r="A9" s="81"/>
      <c r="B9" s="82"/>
      <c r="C9" s="84" t="s">
        <v>44</v>
      </c>
      <c r="D9" s="82">
        <f t="shared" si="0"/>
        <v>0</v>
      </c>
      <c r="E9" s="82">
        <v>0</v>
      </c>
      <c r="F9" s="82">
        <v>0</v>
      </c>
    </row>
    <row r="10" spans="1:7" s="83" customFormat="1" ht="18.75" customHeight="1">
      <c r="A10" s="81" t="s">
        <v>79</v>
      </c>
      <c r="B10" s="82"/>
      <c r="C10" s="84" t="s">
        <v>45</v>
      </c>
      <c r="D10" s="82">
        <f t="shared" si="0"/>
        <v>240.6</v>
      </c>
      <c r="E10" s="82">
        <v>240.6</v>
      </c>
      <c r="F10" s="82">
        <v>0</v>
      </c>
    </row>
    <row r="11" spans="1:7" s="83" customFormat="1" ht="18.75" customHeight="1">
      <c r="A11" s="81" t="s">
        <v>84</v>
      </c>
      <c r="B11" s="82"/>
      <c r="C11" s="84" t="s">
        <v>46</v>
      </c>
      <c r="D11" s="82">
        <f t="shared" si="0"/>
        <v>0</v>
      </c>
      <c r="E11" s="82"/>
      <c r="F11" s="82">
        <v>0</v>
      </c>
    </row>
    <row r="12" spans="1:7" s="83" customFormat="1" ht="18.75" customHeight="1">
      <c r="A12" s="81" t="s">
        <v>85</v>
      </c>
      <c r="B12" s="82">
        <v>0</v>
      </c>
      <c r="C12" s="84" t="s">
        <v>47</v>
      </c>
      <c r="D12" s="82">
        <f t="shared" si="0"/>
        <v>0</v>
      </c>
      <c r="E12" s="82">
        <v>0</v>
      </c>
      <c r="F12" s="82">
        <v>0</v>
      </c>
    </row>
    <row r="13" spans="1:7" s="83" customFormat="1" ht="18.75" customHeight="1">
      <c r="A13" s="81"/>
      <c r="B13" s="82"/>
      <c r="C13" s="84" t="s">
        <v>48</v>
      </c>
      <c r="D13" s="82">
        <f t="shared" si="0"/>
        <v>19.5</v>
      </c>
      <c r="E13" s="82">
        <v>19.5</v>
      </c>
      <c r="F13" s="82">
        <v>0</v>
      </c>
    </row>
    <row r="14" spans="1:7" s="83" customFormat="1" ht="18.75" customHeight="1">
      <c r="A14" s="85"/>
      <c r="B14" s="82"/>
      <c r="C14" s="84" t="s">
        <v>49</v>
      </c>
      <c r="D14" s="82">
        <f t="shared" si="0"/>
        <v>1309.3</v>
      </c>
      <c r="E14" s="82">
        <v>1309.3</v>
      </c>
      <c r="F14" s="82">
        <v>0</v>
      </c>
    </row>
    <row r="15" spans="1:7" s="83" customFormat="1" ht="18.75" customHeight="1">
      <c r="A15" s="85"/>
      <c r="B15" s="82"/>
      <c r="C15" s="84" t="s">
        <v>86</v>
      </c>
      <c r="D15" s="82">
        <f t="shared" si="0"/>
        <v>272.5</v>
      </c>
      <c r="E15" s="82">
        <v>272.5</v>
      </c>
      <c r="F15" s="82">
        <v>0</v>
      </c>
    </row>
    <row r="16" spans="1:7" s="83" customFormat="1" ht="18.75" customHeight="1">
      <c r="A16" s="85"/>
      <c r="B16" s="82"/>
      <c r="C16" s="84" t="s">
        <v>334</v>
      </c>
      <c r="D16" s="82">
        <f t="shared" si="0"/>
        <v>100</v>
      </c>
      <c r="E16" s="82">
        <v>100</v>
      </c>
      <c r="F16" s="82">
        <v>0</v>
      </c>
    </row>
    <row r="17" spans="1:6" s="83" customFormat="1" ht="18.75" customHeight="1">
      <c r="A17" s="85"/>
      <c r="B17" s="82"/>
      <c r="C17" s="84" t="s">
        <v>87</v>
      </c>
      <c r="D17" s="82">
        <f t="shared" si="0"/>
        <v>348.2</v>
      </c>
      <c r="E17" s="82">
        <v>348.2</v>
      </c>
      <c r="F17" s="82">
        <v>0</v>
      </c>
    </row>
    <row r="18" spans="1:6" s="83" customFormat="1" ht="18.75" customHeight="1">
      <c r="A18" s="85"/>
      <c r="B18" s="82"/>
      <c r="C18" s="84" t="s">
        <v>88</v>
      </c>
      <c r="D18" s="82">
        <f t="shared" si="0"/>
        <v>356.3</v>
      </c>
      <c r="E18" s="82">
        <v>356.3</v>
      </c>
      <c r="F18" s="82">
        <v>0</v>
      </c>
    </row>
    <row r="19" spans="1:6" s="83" customFormat="1" ht="18.75" customHeight="1">
      <c r="A19" s="85"/>
      <c r="B19" s="82"/>
      <c r="C19" s="84" t="s">
        <v>89</v>
      </c>
      <c r="D19" s="82">
        <f t="shared" si="0"/>
        <v>0</v>
      </c>
      <c r="E19" s="82">
        <v>0</v>
      </c>
      <c r="F19" s="82">
        <v>0</v>
      </c>
    </row>
    <row r="20" spans="1:6" s="83" customFormat="1" ht="18.75" customHeight="1">
      <c r="A20" s="85"/>
      <c r="B20" s="82"/>
      <c r="C20" s="84" t="s">
        <v>90</v>
      </c>
      <c r="D20" s="82">
        <f t="shared" si="0"/>
        <v>0</v>
      </c>
      <c r="E20" s="82">
        <v>0</v>
      </c>
      <c r="F20" s="82">
        <v>0</v>
      </c>
    </row>
    <row r="21" spans="1:6" s="83" customFormat="1" ht="18.75" customHeight="1">
      <c r="A21" s="85"/>
      <c r="B21" s="82"/>
      <c r="C21" s="84" t="s">
        <v>91</v>
      </c>
      <c r="D21" s="82">
        <f t="shared" si="0"/>
        <v>0</v>
      </c>
      <c r="E21" s="82">
        <v>0</v>
      </c>
      <c r="F21" s="82">
        <v>0</v>
      </c>
    </row>
    <row r="22" spans="1:6" s="83" customFormat="1" ht="18.75" customHeight="1">
      <c r="A22" s="85"/>
      <c r="B22" s="82"/>
      <c r="C22" s="84" t="s">
        <v>92</v>
      </c>
      <c r="D22" s="82">
        <f t="shared" si="0"/>
        <v>0</v>
      </c>
      <c r="E22" s="82">
        <v>0</v>
      </c>
      <c r="F22" s="82">
        <v>0</v>
      </c>
    </row>
    <row r="23" spans="1:6" s="83" customFormat="1" ht="18.75" customHeight="1">
      <c r="A23" s="85"/>
      <c r="B23" s="82"/>
      <c r="C23" s="84" t="s">
        <v>93</v>
      </c>
      <c r="D23" s="82">
        <f t="shared" si="0"/>
        <v>0</v>
      </c>
      <c r="E23" s="82">
        <v>0</v>
      </c>
      <c r="F23" s="82">
        <v>0</v>
      </c>
    </row>
    <row r="24" spans="1:6" s="83" customFormat="1" ht="18.75" customHeight="1">
      <c r="A24" s="85"/>
      <c r="B24" s="82"/>
      <c r="C24" s="84" t="s">
        <v>94</v>
      </c>
      <c r="D24" s="82">
        <f t="shared" si="0"/>
        <v>0</v>
      </c>
      <c r="E24" s="82">
        <v>0</v>
      </c>
      <c r="F24" s="82">
        <v>0</v>
      </c>
    </row>
    <row r="25" spans="1:6" s="83" customFormat="1" ht="18.75" customHeight="1">
      <c r="A25" s="85"/>
      <c r="B25" s="82"/>
      <c r="C25" s="84" t="s">
        <v>95</v>
      </c>
      <c r="D25" s="82">
        <f t="shared" si="0"/>
        <v>118.8</v>
      </c>
      <c r="E25" s="82">
        <v>118.8</v>
      </c>
      <c r="F25" s="82">
        <v>0</v>
      </c>
    </row>
    <row r="26" spans="1:6" s="83" customFormat="1" ht="18.75" customHeight="1">
      <c r="A26" s="85"/>
      <c r="B26" s="82"/>
      <c r="C26" s="84" t="s">
        <v>96</v>
      </c>
      <c r="D26" s="82">
        <f t="shared" si="0"/>
        <v>0</v>
      </c>
      <c r="E26" s="82">
        <v>0</v>
      </c>
      <c r="F26" s="82">
        <v>0</v>
      </c>
    </row>
    <row r="27" spans="1:6" s="83" customFormat="1" ht="18.75" customHeight="1">
      <c r="A27" s="85"/>
      <c r="B27" s="82"/>
      <c r="C27" s="84" t="s">
        <v>97</v>
      </c>
      <c r="D27" s="82">
        <f t="shared" si="0"/>
        <v>0</v>
      </c>
      <c r="E27" s="82">
        <v>0</v>
      </c>
      <c r="F27" s="82">
        <v>0</v>
      </c>
    </row>
    <row r="28" spans="1:6" s="83" customFormat="1" ht="18.75" customHeight="1">
      <c r="A28" s="85"/>
      <c r="B28" s="82"/>
      <c r="C28" s="84" t="s">
        <v>50</v>
      </c>
      <c r="D28" s="82">
        <f t="shared" si="0"/>
        <v>0</v>
      </c>
      <c r="E28" s="82">
        <v>0</v>
      </c>
      <c r="F28" s="82">
        <v>0</v>
      </c>
    </row>
    <row r="29" spans="1:6" s="83" customFormat="1" ht="18.75" customHeight="1">
      <c r="A29" s="85"/>
      <c r="B29" s="82"/>
      <c r="C29" s="84" t="s">
        <v>98</v>
      </c>
      <c r="D29" s="82">
        <f t="shared" si="0"/>
        <v>0</v>
      </c>
      <c r="E29" s="82">
        <v>0</v>
      </c>
      <c r="F29" s="82">
        <v>0</v>
      </c>
    </row>
    <row r="30" spans="1:6" s="83" customFormat="1" ht="18.75" customHeight="1">
      <c r="A30" s="85"/>
      <c r="B30" s="82"/>
      <c r="C30" s="84" t="s">
        <v>99</v>
      </c>
      <c r="D30" s="82">
        <f t="shared" si="0"/>
        <v>0</v>
      </c>
      <c r="E30" s="82">
        <v>0</v>
      </c>
      <c r="F30" s="82">
        <v>0</v>
      </c>
    </row>
    <row r="31" spans="1:6" s="83" customFormat="1" ht="18.75" customHeight="1">
      <c r="A31" s="85"/>
      <c r="B31" s="82"/>
      <c r="C31" s="84" t="s">
        <v>100</v>
      </c>
      <c r="D31" s="82">
        <f t="shared" si="0"/>
        <v>0</v>
      </c>
      <c r="E31" s="82">
        <v>0</v>
      </c>
      <c r="F31" s="82">
        <v>0</v>
      </c>
    </row>
    <row r="32" spans="1:6" s="83" customFormat="1" ht="18.75" customHeight="1">
      <c r="A32" s="85"/>
      <c r="B32" s="82"/>
      <c r="C32" s="84" t="s">
        <v>101</v>
      </c>
      <c r="D32" s="82">
        <f t="shared" si="0"/>
        <v>0</v>
      </c>
      <c r="E32" s="82">
        <v>0</v>
      </c>
      <c r="F32" s="82">
        <v>0</v>
      </c>
    </row>
    <row r="33" spans="1:6" s="83" customFormat="1" ht="18.75" customHeight="1">
      <c r="A33" s="86" t="s">
        <v>80</v>
      </c>
      <c r="B33" s="82"/>
      <c r="C33" s="86" t="s">
        <v>81</v>
      </c>
      <c r="D33" s="82">
        <f t="shared" si="0"/>
        <v>5734.7</v>
      </c>
      <c r="E33" s="82">
        <f>E6</f>
        <v>5734.7</v>
      </c>
      <c r="F33" s="82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17" right="0.17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9"/>
  <sheetViews>
    <sheetView showGridLines="0" showZeros="0" zoomScaleSheetLayoutView="100" workbookViewId="0">
      <selection activeCell="F13" sqref="F13"/>
    </sheetView>
  </sheetViews>
  <sheetFormatPr defaultColWidth="3.5" defaultRowHeight="14.25"/>
  <cols>
    <col min="1" max="1" width="5.625" style="3" customWidth="1"/>
    <col min="2" max="2" width="5.75" style="4" customWidth="1"/>
    <col min="3" max="3" width="10.25" style="4" customWidth="1"/>
    <col min="4" max="4" width="45.125" style="3" customWidth="1"/>
    <col min="5" max="5" width="15.375" style="149" customWidth="1"/>
    <col min="6" max="6" width="15.375" style="3" customWidth="1"/>
    <col min="7" max="7" width="15.375" style="143" customWidth="1"/>
    <col min="8" max="253" width="9" style="3" customWidth="1"/>
    <col min="254" max="16384" width="3.5" style="3"/>
  </cols>
  <sheetData>
    <row r="1" spans="1:8" ht="14.25" customHeight="1">
      <c r="A1" s="174" t="s">
        <v>65</v>
      </c>
      <c r="B1" s="174"/>
    </row>
    <row r="2" spans="1:8" ht="25.5" customHeight="1">
      <c r="A2" s="175" t="s">
        <v>1</v>
      </c>
      <c r="B2" s="176"/>
      <c r="C2" s="176"/>
      <c r="D2" s="176"/>
      <c r="E2" s="176"/>
      <c r="F2" s="176"/>
      <c r="G2" s="176"/>
    </row>
    <row r="3" spans="1:8" ht="16.5" customHeight="1">
      <c r="A3" s="12"/>
      <c r="B3" s="13"/>
      <c r="C3" s="13"/>
      <c r="D3" s="12"/>
      <c r="E3" s="150"/>
      <c r="F3" s="12"/>
      <c r="G3" s="144" t="s">
        <v>66</v>
      </c>
    </row>
    <row r="4" spans="1:8" ht="19.5" customHeight="1">
      <c r="A4" s="177" t="s">
        <v>2</v>
      </c>
      <c r="B4" s="177"/>
      <c r="C4" s="177"/>
      <c r="D4" s="177" t="s">
        <v>102</v>
      </c>
      <c r="E4" s="178" t="s">
        <v>3</v>
      </c>
      <c r="F4" s="177" t="s">
        <v>4</v>
      </c>
      <c r="G4" s="179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77"/>
      <c r="E5" s="178"/>
      <c r="F5" s="177"/>
      <c r="G5" s="179"/>
    </row>
    <row r="6" spans="1:8" ht="19.5" customHeight="1">
      <c r="A6" s="14" t="s">
        <v>9</v>
      </c>
      <c r="B6" s="15" t="s">
        <v>103</v>
      </c>
      <c r="C6" s="15" t="s">
        <v>103</v>
      </c>
      <c r="D6" s="14" t="s">
        <v>104</v>
      </c>
      <c r="E6" s="151">
        <v>1</v>
      </c>
      <c r="F6" s="14">
        <v>2</v>
      </c>
      <c r="G6" s="145">
        <v>3</v>
      </c>
      <c r="H6" s="149">
        <f>E8+E18+E55+E48+E57+E60+E68</f>
        <v>4405.9000000000005</v>
      </c>
    </row>
    <row r="7" spans="1:8" s="90" customFormat="1" ht="19.5" customHeight="1">
      <c r="A7" s="87"/>
      <c r="B7" s="87"/>
      <c r="C7" s="87"/>
      <c r="D7" s="88" t="s">
        <v>3</v>
      </c>
      <c r="E7" s="152">
        <v>5734.7</v>
      </c>
      <c r="F7" s="89">
        <f>E7-G7</f>
        <v>4223.2999999999993</v>
      </c>
      <c r="G7" s="146">
        <v>1511.4</v>
      </c>
    </row>
    <row r="8" spans="1:8" ht="19.5" customHeight="1">
      <c r="A8" s="121">
        <v>201</v>
      </c>
      <c r="B8" s="122"/>
      <c r="C8" s="122"/>
      <c r="D8" s="123" t="s">
        <v>269</v>
      </c>
      <c r="E8" s="230">
        <f>SUM(E9:E17)</f>
        <v>2969.5</v>
      </c>
      <c r="F8" s="89">
        <f t="shared" ref="F8:F69" si="0">E8-G8</f>
        <v>2192.5</v>
      </c>
      <c r="G8" s="146">
        <f>SUM(G9:G17)</f>
        <v>777</v>
      </c>
    </row>
    <row r="9" spans="1:8" ht="19.5" customHeight="1">
      <c r="A9" s="124">
        <v>201</v>
      </c>
      <c r="B9" s="123">
        <v>20101</v>
      </c>
      <c r="C9" s="125">
        <v>2010199</v>
      </c>
      <c r="D9" s="140" t="s">
        <v>319</v>
      </c>
      <c r="E9" s="152">
        <v>5</v>
      </c>
      <c r="F9" s="89">
        <f t="shared" si="0"/>
        <v>0</v>
      </c>
      <c r="G9" s="146">
        <v>5</v>
      </c>
    </row>
    <row r="10" spans="1:8" ht="19.5" customHeight="1">
      <c r="A10" s="124">
        <v>201</v>
      </c>
      <c r="B10" s="123">
        <v>20103</v>
      </c>
      <c r="C10" s="125">
        <v>2010301</v>
      </c>
      <c r="D10" s="123" t="s">
        <v>270</v>
      </c>
      <c r="E10" s="152">
        <v>1441</v>
      </c>
      <c r="F10" s="89">
        <f t="shared" si="0"/>
        <v>1340</v>
      </c>
      <c r="G10" s="146">
        <v>101</v>
      </c>
    </row>
    <row r="11" spans="1:8" ht="19.5" customHeight="1">
      <c r="A11" s="124">
        <v>201</v>
      </c>
      <c r="B11" s="123">
        <v>20103</v>
      </c>
      <c r="C11" s="125">
        <v>2010302</v>
      </c>
      <c r="D11" s="126" t="s">
        <v>271</v>
      </c>
      <c r="E11" s="152">
        <v>66</v>
      </c>
      <c r="F11" s="89">
        <f t="shared" si="0"/>
        <v>0</v>
      </c>
      <c r="G11" s="146">
        <v>66</v>
      </c>
    </row>
    <row r="12" spans="1:8" ht="19.5" customHeight="1">
      <c r="A12" s="124">
        <v>201</v>
      </c>
      <c r="B12" s="123">
        <v>20103</v>
      </c>
      <c r="C12" s="125">
        <v>2010399</v>
      </c>
      <c r="D12" s="123" t="s">
        <v>272</v>
      </c>
      <c r="E12" s="152">
        <v>1232.4000000000001</v>
      </c>
      <c r="F12" s="89">
        <f t="shared" si="0"/>
        <v>760.40000000000009</v>
      </c>
      <c r="G12" s="146">
        <v>472</v>
      </c>
    </row>
    <row r="13" spans="1:8" ht="19.5" customHeight="1">
      <c r="A13" s="124">
        <v>201</v>
      </c>
      <c r="B13" s="123">
        <v>20106</v>
      </c>
      <c r="C13" s="125">
        <v>2010601</v>
      </c>
      <c r="D13" s="123" t="s">
        <v>273</v>
      </c>
      <c r="E13" s="152">
        <v>92.1</v>
      </c>
      <c r="F13" s="89">
        <f t="shared" si="0"/>
        <v>92.1</v>
      </c>
      <c r="G13" s="146"/>
    </row>
    <row r="14" spans="1:8" ht="19.5" customHeight="1">
      <c r="A14" s="124">
        <v>201</v>
      </c>
      <c r="B14" s="123">
        <v>20106</v>
      </c>
      <c r="C14" s="125">
        <v>2010699</v>
      </c>
      <c r="D14" s="123" t="s">
        <v>274</v>
      </c>
      <c r="E14" s="152">
        <v>18</v>
      </c>
      <c r="F14" s="89">
        <f t="shared" si="0"/>
        <v>0</v>
      </c>
      <c r="G14" s="146">
        <v>18</v>
      </c>
    </row>
    <row r="15" spans="1:8" ht="19.5" customHeight="1">
      <c r="A15" s="127">
        <v>201</v>
      </c>
      <c r="B15" s="128">
        <v>20129</v>
      </c>
      <c r="C15" s="129">
        <v>2012901</v>
      </c>
      <c r="D15" s="140" t="s">
        <v>320</v>
      </c>
      <c r="E15" s="152">
        <v>5</v>
      </c>
      <c r="F15" s="89">
        <f t="shared" si="0"/>
        <v>0</v>
      </c>
      <c r="G15" s="146">
        <v>5</v>
      </c>
    </row>
    <row r="16" spans="1:8" ht="19.5" customHeight="1">
      <c r="A16" s="127">
        <v>201</v>
      </c>
      <c r="B16" s="128">
        <v>20129</v>
      </c>
      <c r="C16" s="141" t="s">
        <v>321</v>
      </c>
      <c r="D16" s="140" t="s">
        <v>322</v>
      </c>
      <c r="E16" s="152">
        <v>10</v>
      </c>
      <c r="F16" s="89">
        <f t="shared" si="0"/>
        <v>0</v>
      </c>
      <c r="G16" s="146">
        <v>10</v>
      </c>
    </row>
    <row r="17" spans="1:7" ht="19.5" customHeight="1">
      <c r="A17" s="127">
        <v>201</v>
      </c>
      <c r="B17" s="128">
        <v>20136</v>
      </c>
      <c r="C17" s="141" t="s">
        <v>323</v>
      </c>
      <c r="D17" s="140" t="s">
        <v>275</v>
      </c>
      <c r="E17" s="152">
        <v>100</v>
      </c>
      <c r="F17" s="89">
        <f t="shared" si="0"/>
        <v>0</v>
      </c>
      <c r="G17" s="146">
        <v>100</v>
      </c>
    </row>
    <row r="18" spans="1:7" ht="19.5" customHeight="1">
      <c r="A18" s="130" t="s">
        <v>276</v>
      </c>
      <c r="B18" s="123"/>
      <c r="C18" s="125"/>
      <c r="D18" s="123" t="s">
        <v>277</v>
      </c>
      <c r="E18" s="230">
        <f>SUM(E19:E21)</f>
        <v>240.6</v>
      </c>
      <c r="F18" s="89">
        <f t="shared" si="0"/>
        <v>22.599999999999994</v>
      </c>
      <c r="G18" s="146">
        <f>SUM(G19:G21)</f>
        <v>218</v>
      </c>
    </row>
    <row r="19" spans="1:7" ht="19.5" customHeight="1">
      <c r="A19" s="124" t="s">
        <v>276</v>
      </c>
      <c r="B19" s="131">
        <v>20406</v>
      </c>
      <c r="C19" s="125">
        <v>2040601</v>
      </c>
      <c r="D19" s="123" t="s">
        <v>278</v>
      </c>
      <c r="E19" s="152">
        <v>25.6</v>
      </c>
      <c r="F19" s="89">
        <f t="shared" si="0"/>
        <v>22.6</v>
      </c>
      <c r="G19" s="146">
        <v>3</v>
      </c>
    </row>
    <row r="20" spans="1:7" ht="19.5" customHeight="1">
      <c r="A20" s="124" t="s">
        <v>276</v>
      </c>
      <c r="B20" s="123">
        <v>20499</v>
      </c>
      <c r="C20" s="125">
        <v>2049901</v>
      </c>
      <c r="D20" s="123" t="s">
        <v>279</v>
      </c>
      <c r="E20" s="152">
        <v>185</v>
      </c>
      <c r="F20" s="89">
        <f t="shared" si="0"/>
        <v>0</v>
      </c>
      <c r="G20" s="146">
        <v>185</v>
      </c>
    </row>
    <row r="21" spans="1:7" ht="19.5" customHeight="1">
      <c r="A21" s="124" t="s">
        <v>342</v>
      </c>
      <c r="B21" s="123">
        <v>20499</v>
      </c>
      <c r="C21" s="125">
        <v>2049902</v>
      </c>
      <c r="D21" s="140" t="s">
        <v>324</v>
      </c>
      <c r="E21" s="152">
        <v>30</v>
      </c>
      <c r="F21" s="89">
        <f t="shared" si="0"/>
        <v>0</v>
      </c>
      <c r="G21" s="146">
        <v>30</v>
      </c>
    </row>
    <row r="22" spans="1:7" ht="20.25" customHeight="1">
      <c r="A22" s="130" t="s">
        <v>280</v>
      </c>
      <c r="B22" s="123"/>
      <c r="C22" s="125"/>
      <c r="D22" s="132" t="s">
        <v>281</v>
      </c>
      <c r="E22" s="230">
        <f>SUM(E23:E24)</f>
        <v>19.5</v>
      </c>
      <c r="F22" s="89">
        <f t="shared" si="0"/>
        <v>14</v>
      </c>
      <c r="G22" s="146">
        <f>SUM(G23:G23)</f>
        <v>5.5</v>
      </c>
    </row>
    <row r="23" spans="1:7" ht="19.5" customHeight="1">
      <c r="A23" s="124" t="s">
        <v>280</v>
      </c>
      <c r="B23" s="122">
        <v>20701</v>
      </c>
      <c r="C23" s="125">
        <v>2070102</v>
      </c>
      <c r="D23" s="123" t="s">
        <v>282</v>
      </c>
      <c r="E23" s="152">
        <v>5.5</v>
      </c>
      <c r="F23" s="89">
        <f t="shared" si="0"/>
        <v>0</v>
      </c>
      <c r="G23" s="146">
        <v>5.5</v>
      </c>
    </row>
    <row r="24" spans="1:7" ht="19.5" customHeight="1">
      <c r="A24" s="124">
        <v>207</v>
      </c>
      <c r="B24" s="122">
        <v>20701</v>
      </c>
      <c r="C24" s="125">
        <v>2070199</v>
      </c>
      <c r="D24" s="140" t="s">
        <v>336</v>
      </c>
      <c r="E24" s="152">
        <v>14</v>
      </c>
      <c r="F24" s="89">
        <f t="shared" si="0"/>
        <v>14</v>
      </c>
      <c r="G24" s="146"/>
    </row>
    <row r="25" spans="1:7" ht="19.5" customHeight="1">
      <c r="A25" s="130">
        <v>208</v>
      </c>
      <c r="B25" s="122" t="s">
        <v>283</v>
      </c>
      <c r="C25" s="125"/>
      <c r="D25" s="132" t="s">
        <v>284</v>
      </c>
      <c r="E25" s="230">
        <f>SUM(E26:E47)</f>
        <v>1309.3</v>
      </c>
      <c r="F25" s="89">
        <f t="shared" si="0"/>
        <v>1254.0999999999999</v>
      </c>
      <c r="G25" s="146">
        <f>SUM(G27:G47)</f>
        <v>55.2</v>
      </c>
    </row>
    <row r="26" spans="1:7" ht="19.5" customHeight="1">
      <c r="A26" s="124">
        <v>208</v>
      </c>
      <c r="B26" s="122">
        <v>20801</v>
      </c>
      <c r="C26" s="125">
        <v>2080108</v>
      </c>
      <c r="D26" s="140" t="s">
        <v>337</v>
      </c>
      <c r="E26" s="152">
        <v>0.7</v>
      </c>
      <c r="F26" s="89">
        <f t="shared" si="0"/>
        <v>0.7</v>
      </c>
      <c r="G26" s="146"/>
    </row>
    <row r="27" spans="1:7" ht="19.5" customHeight="1">
      <c r="A27" s="124">
        <v>208</v>
      </c>
      <c r="B27" s="122">
        <v>20801</v>
      </c>
      <c r="C27" s="125">
        <v>2080109</v>
      </c>
      <c r="D27" s="132" t="s">
        <v>285</v>
      </c>
      <c r="E27" s="152">
        <v>38.799999999999997</v>
      </c>
      <c r="F27" s="89">
        <f t="shared" si="0"/>
        <v>35.799999999999997</v>
      </c>
      <c r="G27" s="146">
        <v>3</v>
      </c>
    </row>
    <row r="28" spans="1:7" ht="19.5" customHeight="1">
      <c r="A28" s="124">
        <v>208</v>
      </c>
      <c r="B28" s="122">
        <v>20802</v>
      </c>
      <c r="C28" s="133">
        <v>2080202</v>
      </c>
      <c r="D28" s="126" t="s">
        <v>286</v>
      </c>
      <c r="E28" s="152">
        <v>57.2</v>
      </c>
      <c r="F28" s="89">
        <f t="shared" si="0"/>
        <v>5</v>
      </c>
      <c r="G28" s="146">
        <v>52.2</v>
      </c>
    </row>
    <row r="29" spans="1:7" ht="19.5" customHeight="1">
      <c r="A29" s="124">
        <v>208</v>
      </c>
      <c r="B29" s="123">
        <v>20802</v>
      </c>
      <c r="C29" s="125">
        <v>2080204</v>
      </c>
      <c r="D29" s="132" t="s">
        <v>287</v>
      </c>
      <c r="E29" s="152">
        <v>162.69999999999999</v>
      </c>
      <c r="F29" s="89">
        <f t="shared" si="0"/>
        <v>162.69999999999999</v>
      </c>
      <c r="G29" s="146"/>
    </row>
    <row r="30" spans="1:7" ht="19.5" customHeight="1">
      <c r="A30" s="124">
        <v>208</v>
      </c>
      <c r="B30" s="123">
        <v>20802</v>
      </c>
      <c r="C30" s="125">
        <v>2080299</v>
      </c>
      <c r="D30" s="132" t="s">
        <v>288</v>
      </c>
      <c r="E30" s="152">
        <v>232.3</v>
      </c>
      <c r="F30" s="89">
        <f t="shared" si="0"/>
        <v>232.3</v>
      </c>
      <c r="G30" s="146"/>
    </row>
    <row r="31" spans="1:7" ht="19.5" customHeight="1">
      <c r="A31" s="124">
        <v>208</v>
      </c>
      <c r="B31" s="123">
        <v>20805</v>
      </c>
      <c r="C31" s="125">
        <v>2080501</v>
      </c>
      <c r="D31" s="140" t="s">
        <v>338</v>
      </c>
      <c r="E31" s="152">
        <v>0.3</v>
      </c>
      <c r="F31" s="89">
        <f t="shared" si="0"/>
        <v>0.3</v>
      </c>
      <c r="G31" s="146"/>
    </row>
    <row r="32" spans="1:7" ht="19.5" customHeight="1">
      <c r="A32" s="124">
        <v>208</v>
      </c>
      <c r="B32" s="123">
        <v>20805</v>
      </c>
      <c r="C32" s="125">
        <v>2080502</v>
      </c>
      <c r="D32" s="132" t="s">
        <v>289</v>
      </c>
      <c r="E32" s="152">
        <v>0.2</v>
      </c>
      <c r="F32" s="89">
        <f t="shared" si="0"/>
        <v>0.2</v>
      </c>
      <c r="G32" s="146"/>
    </row>
    <row r="33" spans="1:7" ht="19.5" customHeight="1">
      <c r="A33" s="124">
        <v>208</v>
      </c>
      <c r="B33" s="123">
        <v>20805</v>
      </c>
      <c r="C33" s="133">
        <v>2080505</v>
      </c>
      <c r="D33" s="126" t="s">
        <v>290</v>
      </c>
      <c r="E33" s="153">
        <v>357</v>
      </c>
      <c r="F33" s="89">
        <f t="shared" si="0"/>
        <v>357</v>
      </c>
      <c r="G33" s="147"/>
    </row>
    <row r="34" spans="1:7" ht="19.5" customHeight="1">
      <c r="A34" s="124">
        <v>208</v>
      </c>
      <c r="B34" s="123">
        <v>20808</v>
      </c>
      <c r="C34" s="125">
        <v>2080802</v>
      </c>
      <c r="D34" s="132" t="s">
        <v>291</v>
      </c>
      <c r="E34" s="152">
        <v>25.3</v>
      </c>
      <c r="F34" s="89">
        <f t="shared" si="0"/>
        <v>25.3</v>
      </c>
      <c r="G34" s="146"/>
    </row>
    <row r="35" spans="1:7" ht="19.5" customHeight="1">
      <c r="A35" s="124">
        <v>208</v>
      </c>
      <c r="B35" s="123">
        <v>20808</v>
      </c>
      <c r="C35" s="125">
        <v>2080803</v>
      </c>
      <c r="D35" s="132" t="s">
        <v>292</v>
      </c>
      <c r="E35" s="152">
        <v>18</v>
      </c>
      <c r="F35" s="89">
        <f t="shared" si="0"/>
        <v>18</v>
      </c>
      <c r="G35" s="146"/>
    </row>
    <row r="36" spans="1:7" ht="19.5" customHeight="1">
      <c r="A36" s="124">
        <v>208</v>
      </c>
      <c r="B36" s="123">
        <v>20808</v>
      </c>
      <c r="C36" s="125">
        <v>2080806</v>
      </c>
      <c r="D36" s="132" t="s">
        <v>293</v>
      </c>
      <c r="E36" s="152">
        <v>20</v>
      </c>
      <c r="F36" s="89">
        <f t="shared" si="0"/>
        <v>20</v>
      </c>
      <c r="G36" s="146"/>
    </row>
    <row r="37" spans="1:7" ht="19.5" customHeight="1">
      <c r="A37" s="124">
        <v>208</v>
      </c>
      <c r="B37" s="123">
        <v>20808</v>
      </c>
      <c r="C37" s="125">
        <v>2080899</v>
      </c>
      <c r="D37" s="132" t="s">
        <v>294</v>
      </c>
      <c r="E37" s="153">
        <v>148</v>
      </c>
      <c r="F37" s="89">
        <f t="shared" si="0"/>
        <v>148</v>
      </c>
      <c r="G37" s="147"/>
    </row>
    <row r="38" spans="1:7" ht="19.5" customHeight="1">
      <c r="A38" s="124">
        <v>208</v>
      </c>
      <c r="B38" s="136">
        <v>20809</v>
      </c>
      <c r="C38" s="137">
        <v>2080901</v>
      </c>
      <c r="D38" s="138" t="s">
        <v>295</v>
      </c>
      <c r="E38" s="154">
        <v>37</v>
      </c>
      <c r="F38" s="89">
        <f t="shared" si="0"/>
        <v>37</v>
      </c>
      <c r="G38" s="148"/>
    </row>
    <row r="39" spans="1:7" ht="19.5" customHeight="1">
      <c r="A39" s="124">
        <v>208</v>
      </c>
      <c r="B39" s="136">
        <v>20809</v>
      </c>
      <c r="C39" s="137">
        <v>2080999</v>
      </c>
      <c r="D39" s="140" t="s">
        <v>339</v>
      </c>
      <c r="E39" s="154">
        <v>0.7</v>
      </c>
      <c r="F39" s="89">
        <f t="shared" si="0"/>
        <v>0.7</v>
      </c>
      <c r="G39" s="148"/>
    </row>
    <row r="40" spans="1:7" ht="19.5" customHeight="1">
      <c r="A40" s="124">
        <v>208</v>
      </c>
      <c r="B40" s="123">
        <v>20810</v>
      </c>
      <c r="C40" s="125">
        <v>2081002</v>
      </c>
      <c r="D40" s="132" t="s">
        <v>296</v>
      </c>
      <c r="E40" s="153">
        <v>80</v>
      </c>
      <c r="F40" s="89">
        <f t="shared" si="0"/>
        <v>80</v>
      </c>
      <c r="G40" s="147"/>
    </row>
    <row r="41" spans="1:7" ht="19.5" customHeight="1">
      <c r="A41" s="124">
        <v>208</v>
      </c>
      <c r="B41" s="123">
        <v>20810</v>
      </c>
      <c r="C41" s="125">
        <v>2081099</v>
      </c>
      <c r="D41" s="132" t="s">
        <v>297</v>
      </c>
      <c r="E41" s="153">
        <v>23.5</v>
      </c>
      <c r="F41" s="89">
        <f t="shared" si="0"/>
        <v>23.5</v>
      </c>
      <c r="G41" s="147"/>
    </row>
    <row r="42" spans="1:7" ht="19.5" customHeight="1">
      <c r="A42" s="124">
        <v>208</v>
      </c>
      <c r="B42" s="123">
        <v>20819</v>
      </c>
      <c r="C42" s="129">
        <v>2081901</v>
      </c>
      <c r="D42" s="139" t="s">
        <v>298</v>
      </c>
      <c r="E42" s="153">
        <v>8</v>
      </c>
      <c r="F42" s="89">
        <f t="shared" si="0"/>
        <v>8</v>
      </c>
      <c r="G42" s="147"/>
    </row>
    <row r="43" spans="1:7" ht="19.5" customHeight="1">
      <c r="A43" s="124">
        <v>208</v>
      </c>
      <c r="B43" s="123">
        <v>20819</v>
      </c>
      <c r="C43" s="129">
        <v>2081902</v>
      </c>
      <c r="D43" s="139" t="s">
        <v>299</v>
      </c>
      <c r="E43" s="153">
        <v>72</v>
      </c>
      <c r="F43" s="89">
        <f t="shared" si="0"/>
        <v>72</v>
      </c>
      <c r="G43" s="147"/>
    </row>
    <row r="44" spans="1:7" ht="19.5" customHeight="1">
      <c r="A44" s="124">
        <v>208</v>
      </c>
      <c r="B44" s="123">
        <v>20825</v>
      </c>
      <c r="C44" s="125">
        <v>2082501</v>
      </c>
      <c r="D44" s="132" t="s">
        <v>300</v>
      </c>
      <c r="E44" s="153">
        <v>20</v>
      </c>
      <c r="F44" s="89">
        <f t="shared" si="0"/>
        <v>20</v>
      </c>
      <c r="G44" s="147"/>
    </row>
    <row r="45" spans="1:7" ht="19.5" customHeight="1">
      <c r="A45" s="124">
        <v>208</v>
      </c>
      <c r="B45" s="123">
        <v>20827</v>
      </c>
      <c r="C45" s="129">
        <v>2082701</v>
      </c>
      <c r="D45" s="139" t="s">
        <v>301</v>
      </c>
      <c r="E45" s="153">
        <v>1.8</v>
      </c>
      <c r="F45" s="89">
        <f t="shared" si="0"/>
        <v>1.8</v>
      </c>
      <c r="G45" s="147"/>
    </row>
    <row r="46" spans="1:7" ht="19.5" customHeight="1">
      <c r="A46" s="124">
        <v>208</v>
      </c>
      <c r="B46" s="123">
        <v>20827</v>
      </c>
      <c r="C46" s="129">
        <v>2082702</v>
      </c>
      <c r="D46" s="139" t="s">
        <v>302</v>
      </c>
      <c r="E46" s="153">
        <v>2.5</v>
      </c>
      <c r="F46" s="89">
        <f t="shared" si="0"/>
        <v>2.5</v>
      </c>
      <c r="G46" s="147"/>
    </row>
    <row r="47" spans="1:7" ht="19.5" customHeight="1">
      <c r="A47" s="124">
        <v>208</v>
      </c>
      <c r="B47" s="123">
        <v>20827</v>
      </c>
      <c r="C47" s="129">
        <v>2082703</v>
      </c>
      <c r="D47" s="139" t="s">
        <v>303</v>
      </c>
      <c r="E47" s="153">
        <v>3.3</v>
      </c>
      <c r="F47" s="89">
        <f t="shared" si="0"/>
        <v>3.3</v>
      </c>
      <c r="G47" s="147"/>
    </row>
    <row r="48" spans="1:7" ht="19.5" customHeight="1">
      <c r="A48" s="130">
        <v>210</v>
      </c>
      <c r="B48" s="123"/>
      <c r="C48" s="125"/>
      <c r="D48" s="123" t="s">
        <v>304</v>
      </c>
      <c r="E48" s="231">
        <f>SUM(E49:E54)</f>
        <v>272.5</v>
      </c>
      <c r="F48" s="89">
        <f t="shared" si="0"/>
        <v>229.8</v>
      </c>
      <c r="G48" s="147">
        <f>SUM(G49:G53)</f>
        <v>42.7</v>
      </c>
    </row>
    <row r="49" spans="1:7" ht="19.5" customHeight="1">
      <c r="A49" s="124">
        <v>210</v>
      </c>
      <c r="B49" s="123">
        <v>21007</v>
      </c>
      <c r="C49" s="125">
        <v>2100716</v>
      </c>
      <c r="D49" s="123" t="s">
        <v>305</v>
      </c>
      <c r="E49" s="153">
        <v>96</v>
      </c>
      <c r="F49" s="89">
        <f t="shared" si="0"/>
        <v>95</v>
      </c>
      <c r="G49" s="147">
        <v>1</v>
      </c>
    </row>
    <row r="50" spans="1:7" ht="19.5" customHeight="1">
      <c r="A50" s="124">
        <v>210</v>
      </c>
      <c r="B50" s="123">
        <v>21007</v>
      </c>
      <c r="C50" s="125">
        <v>2100799</v>
      </c>
      <c r="D50" s="123" t="s">
        <v>306</v>
      </c>
      <c r="E50" s="153">
        <v>41.7</v>
      </c>
      <c r="F50" s="89">
        <f t="shared" si="0"/>
        <v>0</v>
      </c>
      <c r="G50" s="147">
        <v>41.7</v>
      </c>
    </row>
    <row r="51" spans="1:7" ht="19.5" customHeight="1">
      <c r="A51" s="124">
        <v>210</v>
      </c>
      <c r="B51" s="123">
        <v>21011</v>
      </c>
      <c r="C51" s="129">
        <v>2101101</v>
      </c>
      <c r="D51" s="139" t="s">
        <v>307</v>
      </c>
      <c r="E51" s="153">
        <v>37.1</v>
      </c>
      <c r="F51" s="89">
        <f t="shared" si="0"/>
        <v>37.1</v>
      </c>
      <c r="G51" s="147"/>
    </row>
    <row r="52" spans="1:7" ht="19.5" customHeight="1">
      <c r="A52" s="124">
        <v>210</v>
      </c>
      <c r="B52" s="123">
        <v>21011</v>
      </c>
      <c r="C52" s="129">
        <v>2101102</v>
      </c>
      <c r="D52" s="139" t="s">
        <v>308</v>
      </c>
      <c r="E52" s="153">
        <v>29.2</v>
      </c>
      <c r="F52" s="89">
        <f t="shared" si="0"/>
        <v>29.2</v>
      </c>
      <c r="G52" s="147"/>
    </row>
    <row r="53" spans="1:7" ht="19.5" customHeight="1">
      <c r="A53" s="124">
        <v>210</v>
      </c>
      <c r="B53" s="123">
        <v>21011</v>
      </c>
      <c r="C53" s="129">
        <v>2101103</v>
      </c>
      <c r="D53" s="139" t="s">
        <v>309</v>
      </c>
      <c r="E53" s="153">
        <v>36.5</v>
      </c>
      <c r="F53" s="89">
        <f t="shared" si="0"/>
        <v>36.5</v>
      </c>
      <c r="G53" s="147"/>
    </row>
    <row r="54" spans="1:7" ht="19.5" customHeight="1">
      <c r="A54" s="124">
        <v>210</v>
      </c>
      <c r="B54" s="123">
        <v>21013</v>
      </c>
      <c r="C54" s="141" t="s">
        <v>340</v>
      </c>
      <c r="D54" s="140" t="s">
        <v>341</v>
      </c>
      <c r="E54" s="153">
        <v>32</v>
      </c>
      <c r="F54" s="89">
        <f t="shared" si="0"/>
        <v>32</v>
      </c>
      <c r="G54" s="147"/>
    </row>
    <row r="55" spans="1:7" ht="19.5" customHeight="1">
      <c r="A55" s="130">
        <v>211</v>
      </c>
      <c r="B55" s="123"/>
      <c r="C55" s="129"/>
      <c r="D55" s="139" t="s">
        <v>335</v>
      </c>
      <c r="E55" s="231">
        <f>SUM(E56)</f>
        <v>100</v>
      </c>
      <c r="F55" s="89">
        <f t="shared" si="0"/>
        <v>0</v>
      </c>
      <c r="G55" s="147">
        <f>SUM(G56)</f>
        <v>100</v>
      </c>
    </row>
    <row r="56" spans="1:7" ht="19.5" customHeight="1">
      <c r="A56" s="130"/>
      <c r="B56" s="123">
        <v>21103</v>
      </c>
      <c r="C56" s="142">
        <v>2110302</v>
      </c>
      <c r="D56" s="140" t="s">
        <v>325</v>
      </c>
      <c r="E56" s="153">
        <v>100</v>
      </c>
      <c r="F56" s="89">
        <f t="shared" si="0"/>
        <v>0</v>
      </c>
      <c r="G56" s="147">
        <v>100</v>
      </c>
    </row>
    <row r="57" spans="1:7" ht="19.5" customHeight="1">
      <c r="A57" s="130">
        <v>212</v>
      </c>
      <c r="B57" s="123" t="s">
        <v>310</v>
      </c>
      <c r="C57" s="125"/>
      <c r="D57" s="123" t="s">
        <v>311</v>
      </c>
      <c r="E57" s="231">
        <f>SUM(E58:E59)</f>
        <v>348.20000000000005</v>
      </c>
      <c r="F57" s="89">
        <f t="shared" si="0"/>
        <v>298.20000000000005</v>
      </c>
      <c r="G57" s="147">
        <f>SUM(G58:G59)</f>
        <v>50</v>
      </c>
    </row>
    <row r="58" spans="1:7" ht="19.5" customHeight="1">
      <c r="A58" s="124">
        <v>212</v>
      </c>
      <c r="B58" s="123">
        <v>21201</v>
      </c>
      <c r="C58" s="125">
        <v>2120101</v>
      </c>
      <c r="D58" s="123" t="s">
        <v>312</v>
      </c>
      <c r="E58" s="153">
        <v>71.599999999999994</v>
      </c>
      <c r="F58" s="89">
        <f t="shared" si="0"/>
        <v>21.599999999999994</v>
      </c>
      <c r="G58" s="147">
        <v>50</v>
      </c>
    </row>
    <row r="59" spans="1:7" ht="19.5" customHeight="1">
      <c r="A59" s="124">
        <v>212</v>
      </c>
      <c r="B59" s="123">
        <v>21201</v>
      </c>
      <c r="C59" s="125">
        <v>2120102</v>
      </c>
      <c r="D59" s="123" t="s">
        <v>313</v>
      </c>
      <c r="E59" s="153">
        <v>276.60000000000002</v>
      </c>
      <c r="F59" s="89">
        <f t="shared" si="0"/>
        <v>276.60000000000002</v>
      </c>
      <c r="G59" s="147"/>
    </row>
    <row r="60" spans="1:7" ht="19.5" customHeight="1">
      <c r="A60" s="130">
        <v>213</v>
      </c>
      <c r="B60" s="123"/>
      <c r="C60" s="125"/>
      <c r="D60" s="132" t="s">
        <v>314</v>
      </c>
      <c r="E60" s="231">
        <f>SUM(E61:E67)</f>
        <v>356.3</v>
      </c>
      <c r="F60" s="89">
        <f t="shared" si="0"/>
        <v>93.300000000000011</v>
      </c>
      <c r="G60" s="147">
        <f>SUM(G61:G67)</f>
        <v>263</v>
      </c>
    </row>
    <row r="61" spans="1:7" ht="19.5" customHeight="1">
      <c r="A61" s="124">
        <v>213</v>
      </c>
      <c r="B61" s="123">
        <v>21301</v>
      </c>
      <c r="C61" s="141" t="s">
        <v>326</v>
      </c>
      <c r="D61" s="140" t="s">
        <v>327</v>
      </c>
      <c r="E61" s="153">
        <v>80</v>
      </c>
      <c r="F61" s="89">
        <f t="shared" si="0"/>
        <v>0</v>
      </c>
      <c r="G61" s="147">
        <v>80</v>
      </c>
    </row>
    <row r="62" spans="1:7" ht="19.5" customHeight="1">
      <c r="A62" s="124">
        <v>213</v>
      </c>
      <c r="B62" s="123">
        <v>21301</v>
      </c>
      <c r="C62" s="141" t="s">
        <v>328</v>
      </c>
      <c r="D62" s="140" t="s">
        <v>329</v>
      </c>
      <c r="E62" s="153">
        <v>153</v>
      </c>
      <c r="F62" s="89">
        <f t="shared" si="0"/>
        <v>0</v>
      </c>
      <c r="G62" s="147">
        <v>153</v>
      </c>
    </row>
    <row r="63" spans="1:7" ht="19.5" customHeight="1">
      <c r="A63" s="124">
        <v>213</v>
      </c>
      <c r="B63" s="123">
        <v>21301</v>
      </c>
      <c r="C63" s="125">
        <v>2130199</v>
      </c>
      <c r="D63" s="132" t="s">
        <v>315</v>
      </c>
      <c r="E63" s="153">
        <v>46.5</v>
      </c>
      <c r="F63" s="89">
        <f t="shared" si="0"/>
        <v>41.5</v>
      </c>
      <c r="G63" s="147">
        <v>5</v>
      </c>
    </row>
    <row r="64" spans="1:7" ht="19.5" customHeight="1">
      <c r="A64" s="124">
        <v>213</v>
      </c>
      <c r="B64" s="123">
        <v>21302</v>
      </c>
      <c r="C64" s="125">
        <v>2130204</v>
      </c>
      <c r="D64" s="132" t="s">
        <v>316</v>
      </c>
      <c r="E64" s="153">
        <v>8</v>
      </c>
      <c r="F64" s="89">
        <f t="shared" si="0"/>
        <v>8</v>
      </c>
      <c r="G64" s="147"/>
    </row>
    <row r="65" spans="1:7" ht="19.5" customHeight="1">
      <c r="A65" s="124">
        <v>213</v>
      </c>
      <c r="B65" s="123">
        <v>21302</v>
      </c>
      <c r="C65" s="141" t="s">
        <v>330</v>
      </c>
      <c r="D65" s="140" t="s">
        <v>331</v>
      </c>
      <c r="E65" s="153">
        <v>5</v>
      </c>
      <c r="F65" s="89">
        <f t="shared" si="0"/>
        <v>0</v>
      </c>
      <c r="G65" s="147">
        <v>5</v>
      </c>
    </row>
    <row r="66" spans="1:7" ht="19.5" customHeight="1">
      <c r="A66" s="124">
        <v>213</v>
      </c>
      <c r="B66" s="123">
        <v>21303</v>
      </c>
      <c r="C66" s="125">
        <v>2130399</v>
      </c>
      <c r="D66" s="132" t="s">
        <v>317</v>
      </c>
      <c r="E66" s="153">
        <v>43.8</v>
      </c>
      <c r="F66" s="89">
        <f t="shared" si="0"/>
        <v>43.8</v>
      </c>
      <c r="G66" s="147"/>
    </row>
    <row r="67" spans="1:7" ht="19.5" customHeight="1">
      <c r="A67" s="124">
        <v>213</v>
      </c>
      <c r="B67" s="123">
        <v>21305</v>
      </c>
      <c r="C67" s="141" t="s">
        <v>332</v>
      </c>
      <c r="D67" s="140" t="s">
        <v>333</v>
      </c>
      <c r="E67" s="153">
        <v>20</v>
      </c>
      <c r="F67" s="89">
        <f t="shared" si="0"/>
        <v>0</v>
      </c>
      <c r="G67" s="147">
        <v>20</v>
      </c>
    </row>
    <row r="68" spans="1:7" ht="19.5" customHeight="1">
      <c r="A68" s="130">
        <v>221</v>
      </c>
      <c r="B68" s="134"/>
      <c r="C68" s="125"/>
      <c r="D68" s="132" t="s">
        <v>170</v>
      </c>
      <c r="E68" s="231">
        <f>SUM(E69)</f>
        <v>118.8</v>
      </c>
      <c r="F68" s="89">
        <f t="shared" si="0"/>
        <v>118.8</v>
      </c>
      <c r="G68" s="147"/>
    </row>
    <row r="69" spans="1:7" ht="19.5" customHeight="1">
      <c r="A69" s="124">
        <v>221</v>
      </c>
      <c r="B69" s="135">
        <v>22102</v>
      </c>
      <c r="C69" s="125">
        <v>2210201</v>
      </c>
      <c r="D69" s="132" t="s">
        <v>318</v>
      </c>
      <c r="E69" s="153">
        <v>118.8</v>
      </c>
      <c r="F69" s="89">
        <f t="shared" si="0"/>
        <v>118.8</v>
      </c>
      <c r="G69" s="147"/>
    </row>
  </sheetData>
  <sheetProtection formatCells="0" formatColumns="0" formatRows="0"/>
  <autoFilter ref="A7:G69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5" right="0.7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2"/>
  <sheetViews>
    <sheetView showGridLines="0" showZeros="0" workbookViewId="0">
      <selection activeCell="D16" sqref="D16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10</v>
      </c>
    </row>
    <row r="2" spans="1:5" ht="18" customHeight="1">
      <c r="A2" s="175" t="s">
        <v>11</v>
      </c>
      <c r="B2" s="175"/>
      <c r="C2" s="175"/>
      <c r="D2" s="175"/>
      <c r="E2" s="175"/>
    </row>
    <row r="3" spans="1:5" ht="18" customHeight="1">
      <c r="A3" s="12"/>
      <c r="B3" s="12"/>
      <c r="C3" s="12"/>
      <c r="D3" s="12"/>
      <c r="E3" s="16" t="s">
        <v>105</v>
      </c>
    </row>
    <row r="4" spans="1:5" ht="25.5" customHeight="1">
      <c r="A4" s="177" t="s">
        <v>106</v>
      </c>
      <c r="B4" s="177"/>
      <c r="C4" s="177" t="s">
        <v>266</v>
      </c>
      <c r="D4" s="177"/>
      <c r="E4" s="177"/>
    </row>
    <row r="5" spans="1:5" ht="24.75" customHeight="1">
      <c r="A5" s="14" t="s">
        <v>107</v>
      </c>
      <c r="B5" s="14" t="s">
        <v>102</v>
      </c>
      <c r="C5" s="14" t="s">
        <v>108</v>
      </c>
      <c r="D5" s="14" t="s">
        <v>109</v>
      </c>
      <c r="E5" s="14" t="s">
        <v>110</v>
      </c>
    </row>
    <row r="6" spans="1:5" s="90" customFormat="1">
      <c r="A6" s="91"/>
      <c r="B6" s="91" t="s">
        <v>3</v>
      </c>
      <c r="C6" s="89">
        <f>SUM(D6:E6)</f>
        <v>4223.3</v>
      </c>
      <c r="D6" s="89">
        <v>3828.6</v>
      </c>
      <c r="E6" s="89">
        <v>394.7</v>
      </c>
    </row>
    <row r="7" spans="1:5">
      <c r="A7" s="91">
        <v>301</v>
      </c>
      <c r="B7" s="91" t="s">
        <v>171</v>
      </c>
      <c r="C7" s="89"/>
      <c r="D7" s="229">
        <v>2922.1</v>
      </c>
      <c r="E7" s="89"/>
    </row>
    <row r="8" spans="1:5">
      <c r="A8" s="91">
        <v>30101</v>
      </c>
      <c r="B8" s="91" t="s">
        <v>172</v>
      </c>
      <c r="C8" s="89"/>
      <c r="D8" s="89">
        <v>354.4</v>
      </c>
      <c r="E8" s="89"/>
    </row>
    <row r="9" spans="1:5">
      <c r="A9" s="91">
        <v>30102</v>
      </c>
      <c r="B9" s="91" t="s">
        <v>173</v>
      </c>
      <c r="C9" s="89"/>
      <c r="D9" s="89">
        <v>259</v>
      </c>
      <c r="E9" s="89"/>
    </row>
    <row r="10" spans="1:5">
      <c r="A10" s="91">
        <v>30103</v>
      </c>
      <c r="B10" s="91" t="s">
        <v>174</v>
      </c>
      <c r="C10" s="89"/>
      <c r="D10" s="89">
        <v>15.6</v>
      </c>
      <c r="E10" s="89"/>
    </row>
    <row r="11" spans="1:5">
      <c r="A11" s="91">
        <v>30106</v>
      </c>
      <c r="B11" s="91" t="s">
        <v>230</v>
      </c>
      <c r="C11" s="89"/>
      <c r="D11" s="89"/>
      <c r="E11" s="89"/>
    </row>
    <row r="12" spans="1:5">
      <c r="A12" s="91">
        <v>30107</v>
      </c>
      <c r="B12" s="91" t="s">
        <v>175</v>
      </c>
      <c r="C12" s="89"/>
      <c r="D12" s="89">
        <v>106</v>
      </c>
      <c r="E12" s="89"/>
    </row>
    <row r="13" spans="1:5">
      <c r="A13" s="91">
        <v>30108</v>
      </c>
      <c r="B13" s="91" t="s">
        <v>176</v>
      </c>
      <c r="C13" s="89"/>
      <c r="D13" s="89">
        <v>164</v>
      </c>
      <c r="E13" s="89"/>
    </row>
    <row r="14" spans="1:5">
      <c r="A14" s="91">
        <v>30109</v>
      </c>
      <c r="B14" s="91" t="s">
        <v>231</v>
      </c>
      <c r="C14" s="89"/>
      <c r="D14" s="89"/>
      <c r="E14" s="89"/>
    </row>
    <row r="15" spans="1:5">
      <c r="A15" s="91">
        <v>30110</v>
      </c>
      <c r="B15" s="91" t="s">
        <v>259</v>
      </c>
      <c r="C15" s="89"/>
      <c r="D15" s="89">
        <v>73.2</v>
      </c>
      <c r="E15" s="89"/>
    </row>
    <row r="16" spans="1:5">
      <c r="A16" s="91">
        <v>30111</v>
      </c>
      <c r="B16" s="91" t="s">
        <v>260</v>
      </c>
      <c r="C16" s="89"/>
      <c r="D16" s="89">
        <v>37</v>
      </c>
      <c r="E16" s="89"/>
    </row>
    <row r="17" spans="1:5">
      <c r="A17" s="91">
        <v>30112</v>
      </c>
      <c r="B17" s="91" t="s">
        <v>261</v>
      </c>
      <c r="C17" s="89"/>
      <c r="D17" s="89">
        <v>376.6</v>
      </c>
      <c r="E17" s="89"/>
    </row>
    <row r="18" spans="1:5">
      <c r="A18" s="91">
        <v>30113</v>
      </c>
      <c r="B18" s="91" t="s">
        <v>262</v>
      </c>
      <c r="C18" s="89"/>
      <c r="D18" s="89">
        <v>118.8</v>
      </c>
      <c r="E18" s="89"/>
    </row>
    <row r="19" spans="1:5">
      <c r="A19" s="91">
        <v>30114</v>
      </c>
      <c r="B19" s="91" t="s">
        <v>263</v>
      </c>
      <c r="C19" s="89"/>
      <c r="D19" s="89"/>
      <c r="E19" s="89"/>
    </row>
    <row r="20" spans="1:5">
      <c r="A20" s="91">
        <v>30199</v>
      </c>
      <c r="B20" s="91" t="s">
        <v>177</v>
      </c>
      <c r="C20" s="89"/>
      <c r="D20" s="89">
        <v>1417.5</v>
      </c>
      <c r="E20" s="89"/>
    </row>
    <row r="21" spans="1:5">
      <c r="A21" s="91">
        <v>302</v>
      </c>
      <c r="B21" s="91" t="s">
        <v>178</v>
      </c>
      <c r="C21" s="89"/>
      <c r="D21" s="89"/>
      <c r="E21" s="89">
        <f>SUM(E22:E50)</f>
        <v>394.7</v>
      </c>
    </row>
    <row r="22" spans="1:5">
      <c r="A22" s="91">
        <v>30201</v>
      </c>
      <c r="B22" s="91" t="s">
        <v>179</v>
      </c>
      <c r="C22" s="89"/>
      <c r="D22" s="89"/>
      <c r="E22" s="89">
        <v>174.6</v>
      </c>
    </row>
    <row r="23" spans="1:5">
      <c r="A23" s="91">
        <v>30202</v>
      </c>
      <c r="B23" s="91" t="s">
        <v>180</v>
      </c>
      <c r="C23" s="89"/>
      <c r="D23" s="89"/>
      <c r="E23" s="89"/>
    </row>
    <row r="24" spans="1:5">
      <c r="A24" s="91">
        <v>30203</v>
      </c>
      <c r="B24" s="91" t="s">
        <v>232</v>
      </c>
      <c r="C24" s="89"/>
      <c r="D24" s="89"/>
      <c r="E24" s="89"/>
    </row>
    <row r="25" spans="1:5">
      <c r="A25" s="91">
        <v>30204</v>
      </c>
      <c r="B25" s="91" t="s">
        <v>181</v>
      </c>
      <c r="C25" s="89"/>
      <c r="D25" s="89"/>
      <c r="E25" s="89"/>
    </row>
    <row r="26" spans="1:5">
      <c r="A26" s="91">
        <v>30205</v>
      </c>
      <c r="B26" s="91" t="s">
        <v>182</v>
      </c>
      <c r="C26" s="89"/>
      <c r="D26" s="89"/>
      <c r="E26" s="89"/>
    </row>
    <row r="27" spans="1:5">
      <c r="A27" s="91">
        <v>30206</v>
      </c>
      <c r="B27" s="91" t="s">
        <v>183</v>
      </c>
      <c r="C27" s="89"/>
      <c r="D27" s="89"/>
      <c r="E27" s="89"/>
    </row>
    <row r="28" spans="1:5">
      <c r="A28" s="91">
        <v>30207</v>
      </c>
      <c r="B28" s="91" t="s">
        <v>184</v>
      </c>
      <c r="C28" s="89"/>
      <c r="D28" s="89"/>
      <c r="E28" s="89"/>
    </row>
    <row r="29" spans="1:5">
      <c r="A29" s="91">
        <v>30208</v>
      </c>
      <c r="B29" s="91" t="s">
        <v>264</v>
      </c>
      <c r="C29" s="89"/>
      <c r="D29" s="89"/>
      <c r="E29" s="89"/>
    </row>
    <row r="30" spans="1:5">
      <c r="A30" s="91">
        <v>30209</v>
      </c>
      <c r="B30" s="91" t="s">
        <v>185</v>
      </c>
      <c r="C30" s="89"/>
      <c r="D30" s="89"/>
      <c r="E30" s="89"/>
    </row>
    <row r="31" spans="1:5">
      <c r="A31" s="91">
        <v>30211</v>
      </c>
      <c r="B31" s="91" t="s">
        <v>186</v>
      </c>
      <c r="C31" s="89"/>
      <c r="D31" s="89"/>
      <c r="E31" s="89"/>
    </row>
    <row r="32" spans="1:5">
      <c r="A32" s="91">
        <v>30212</v>
      </c>
      <c r="B32" s="91" t="s">
        <v>233</v>
      </c>
      <c r="C32" s="89"/>
      <c r="D32" s="89"/>
      <c r="E32" s="89"/>
    </row>
    <row r="33" spans="1:5">
      <c r="A33" s="91">
        <v>30213</v>
      </c>
      <c r="B33" s="91" t="s">
        <v>187</v>
      </c>
      <c r="C33" s="89"/>
      <c r="D33" s="89"/>
      <c r="E33" s="89"/>
    </row>
    <row r="34" spans="1:5">
      <c r="A34" s="91">
        <v>30214</v>
      </c>
      <c r="B34" s="91" t="s">
        <v>188</v>
      </c>
      <c r="C34" s="89"/>
      <c r="D34" s="89"/>
      <c r="E34" s="89"/>
    </row>
    <row r="35" spans="1:5">
      <c r="A35" s="91">
        <v>30215</v>
      </c>
      <c r="B35" s="91" t="s">
        <v>189</v>
      </c>
      <c r="C35" s="89"/>
      <c r="D35" s="89"/>
      <c r="E35" s="89"/>
    </row>
    <row r="36" spans="1:5">
      <c r="A36" s="91">
        <v>30216</v>
      </c>
      <c r="B36" s="91" t="s">
        <v>190</v>
      </c>
      <c r="C36" s="89"/>
      <c r="D36" s="89"/>
      <c r="E36" s="89"/>
    </row>
    <row r="37" spans="1:5">
      <c r="A37" s="91">
        <v>30217</v>
      </c>
      <c r="B37" s="91" t="s">
        <v>191</v>
      </c>
      <c r="C37" s="89"/>
      <c r="D37" s="89"/>
      <c r="E37" s="89"/>
    </row>
    <row r="38" spans="1:5">
      <c r="A38" s="91">
        <v>30218</v>
      </c>
      <c r="B38" s="91" t="s">
        <v>192</v>
      </c>
      <c r="C38" s="89"/>
      <c r="D38" s="89"/>
      <c r="E38" s="89"/>
    </row>
    <row r="39" spans="1:5">
      <c r="A39" s="91">
        <v>30224</v>
      </c>
      <c r="B39" s="91" t="s">
        <v>234</v>
      </c>
      <c r="C39" s="89"/>
      <c r="D39" s="89"/>
      <c r="E39" s="89"/>
    </row>
    <row r="40" spans="1:5">
      <c r="A40" s="91">
        <v>30225</v>
      </c>
      <c r="B40" s="91" t="s">
        <v>235</v>
      </c>
      <c r="C40" s="89"/>
      <c r="D40" s="89"/>
      <c r="E40" s="89"/>
    </row>
    <row r="41" spans="1:5">
      <c r="A41" s="91">
        <v>30226</v>
      </c>
      <c r="B41" s="91" t="s">
        <v>193</v>
      </c>
      <c r="C41" s="89"/>
      <c r="D41" s="89"/>
      <c r="E41" s="89"/>
    </row>
    <row r="42" spans="1:5">
      <c r="A42" s="91">
        <v>30227</v>
      </c>
      <c r="B42" s="91" t="s">
        <v>236</v>
      </c>
      <c r="C42" s="89"/>
      <c r="D42" s="89"/>
      <c r="E42" s="89"/>
    </row>
    <row r="43" spans="1:5">
      <c r="A43" s="91">
        <v>30228</v>
      </c>
      <c r="B43" s="91" t="s">
        <v>194</v>
      </c>
      <c r="C43" s="89"/>
      <c r="D43" s="89"/>
      <c r="E43" s="89">
        <v>16.5</v>
      </c>
    </row>
    <row r="44" spans="1:5">
      <c r="A44" s="91">
        <v>30229</v>
      </c>
      <c r="B44" s="91" t="s">
        <v>195</v>
      </c>
      <c r="C44" s="89"/>
      <c r="D44" s="89"/>
      <c r="E44" s="89">
        <v>0.8</v>
      </c>
    </row>
    <row r="45" spans="1:5">
      <c r="A45" s="91">
        <v>30231</v>
      </c>
      <c r="B45" s="91" t="s">
        <v>196</v>
      </c>
      <c r="C45" s="89"/>
      <c r="D45" s="89"/>
      <c r="E45" s="89">
        <v>4</v>
      </c>
    </row>
    <row r="46" spans="1:5">
      <c r="A46" s="91">
        <v>30239</v>
      </c>
      <c r="B46" s="91" t="s">
        <v>197</v>
      </c>
      <c r="C46" s="89"/>
      <c r="D46" s="89"/>
      <c r="E46" s="89">
        <v>41</v>
      </c>
    </row>
    <row r="47" spans="1:5">
      <c r="A47" s="155">
        <v>30205</v>
      </c>
      <c r="B47" s="121" t="s">
        <v>343</v>
      </c>
      <c r="C47" s="89"/>
      <c r="D47" s="89"/>
      <c r="E47" s="89">
        <v>0.5</v>
      </c>
    </row>
    <row r="48" spans="1:5">
      <c r="A48" s="155">
        <v>30206</v>
      </c>
      <c r="B48" s="121" t="s">
        <v>344</v>
      </c>
      <c r="C48" s="89"/>
      <c r="D48" s="89"/>
      <c r="E48" s="89">
        <v>71</v>
      </c>
    </row>
    <row r="49" spans="1:5">
      <c r="A49" s="91">
        <v>30240</v>
      </c>
      <c r="B49" s="91" t="s">
        <v>198</v>
      </c>
      <c r="C49" s="89"/>
      <c r="D49" s="89"/>
      <c r="E49" s="89"/>
    </row>
    <row r="50" spans="1:5">
      <c r="A50" s="91">
        <v>30299</v>
      </c>
      <c r="B50" s="91" t="s">
        <v>199</v>
      </c>
      <c r="C50" s="89"/>
      <c r="D50" s="89"/>
      <c r="E50" s="89">
        <v>86.3</v>
      </c>
    </row>
    <row r="51" spans="1:5">
      <c r="A51" s="91">
        <v>303</v>
      </c>
      <c r="B51" s="91" t="s">
        <v>200</v>
      </c>
      <c r="C51" s="89"/>
      <c r="D51" s="229">
        <v>906.5</v>
      </c>
      <c r="E51" s="89"/>
    </row>
    <row r="52" spans="1:5">
      <c r="A52" s="91">
        <v>30301</v>
      </c>
      <c r="B52" s="91" t="s">
        <v>201</v>
      </c>
      <c r="C52" s="89"/>
      <c r="D52" s="89"/>
      <c r="E52" s="89"/>
    </row>
    <row r="53" spans="1:5">
      <c r="A53" s="91">
        <v>30302</v>
      </c>
      <c r="B53" s="91" t="s">
        <v>202</v>
      </c>
      <c r="C53" s="89"/>
      <c r="D53" s="89"/>
      <c r="E53" s="89"/>
    </row>
    <row r="54" spans="1:5">
      <c r="A54" s="91">
        <v>30303</v>
      </c>
      <c r="B54" s="91" t="s">
        <v>237</v>
      </c>
      <c r="C54" s="89"/>
      <c r="D54" s="89"/>
      <c r="E54" s="89"/>
    </row>
    <row r="55" spans="1:5">
      <c r="A55" s="91">
        <v>30304</v>
      </c>
      <c r="B55" s="91" t="s">
        <v>238</v>
      </c>
      <c r="C55" s="89"/>
      <c r="D55" s="89"/>
      <c r="E55" s="89"/>
    </row>
    <row r="56" spans="1:5">
      <c r="A56" s="91">
        <v>30305</v>
      </c>
      <c r="B56" s="91" t="s">
        <v>203</v>
      </c>
      <c r="C56" s="89"/>
      <c r="D56" s="89">
        <v>884.5</v>
      </c>
      <c r="E56" s="89"/>
    </row>
    <row r="57" spans="1:5">
      <c r="A57" s="91">
        <v>30306</v>
      </c>
      <c r="B57" s="91" t="s">
        <v>239</v>
      </c>
      <c r="C57" s="89"/>
      <c r="D57" s="89"/>
      <c r="E57" s="89"/>
    </row>
    <row r="58" spans="1:5">
      <c r="A58" s="91">
        <v>30307</v>
      </c>
      <c r="B58" s="91" t="s">
        <v>204</v>
      </c>
      <c r="C58" s="89"/>
      <c r="D58" s="89"/>
      <c r="E58" s="89"/>
    </row>
    <row r="59" spans="1:5">
      <c r="A59" s="91">
        <v>30308</v>
      </c>
      <c r="B59" s="91" t="s">
        <v>205</v>
      </c>
      <c r="C59" s="89"/>
      <c r="D59" s="89"/>
      <c r="E59" s="89"/>
    </row>
    <row r="60" spans="1:5">
      <c r="A60" s="91">
        <v>30309</v>
      </c>
      <c r="B60" s="91" t="s">
        <v>206</v>
      </c>
      <c r="C60" s="89"/>
      <c r="D60" s="89"/>
      <c r="E60" s="89"/>
    </row>
    <row r="61" spans="1:5">
      <c r="A61" s="91">
        <v>30310</v>
      </c>
      <c r="B61" s="91" t="s">
        <v>265</v>
      </c>
      <c r="C61" s="89"/>
      <c r="D61" s="89"/>
      <c r="E61" s="89"/>
    </row>
    <row r="62" spans="1:5">
      <c r="A62" s="91">
        <v>30399</v>
      </c>
      <c r="B62" s="91" t="s">
        <v>207</v>
      </c>
      <c r="C62" s="89"/>
      <c r="D62" s="89">
        <v>22</v>
      </c>
      <c r="E62" s="89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B8" sqref="B8"/>
    </sheetView>
  </sheetViews>
  <sheetFormatPr defaultRowHeight="14.25"/>
  <cols>
    <col min="1" max="1" width="30.75" style="3" customWidth="1"/>
    <col min="2" max="3" width="15" style="3" customWidth="1"/>
    <col min="4" max="4" width="15" style="149" customWidth="1"/>
    <col min="5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14</v>
      </c>
    </row>
    <row r="2" spans="1:8" ht="26.25" customHeight="1">
      <c r="A2" s="175" t="s">
        <v>15</v>
      </c>
      <c r="B2" s="175"/>
      <c r="C2" s="175"/>
      <c r="D2" s="175"/>
      <c r="E2" s="175"/>
      <c r="F2" s="175"/>
      <c r="G2" s="175"/>
    </row>
    <row r="3" spans="1:8" ht="24" customHeight="1">
      <c r="A3" s="12"/>
      <c r="B3" s="12" t="s">
        <v>16</v>
      </c>
      <c r="C3" s="16"/>
      <c r="H3" s="16" t="s">
        <v>17</v>
      </c>
    </row>
    <row r="4" spans="1:8" ht="24" customHeight="1">
      <c r="A4" s="14"/>
      <c r="B4" s="180" t="s">
        <v>256</v>
      </c>
      <c r="C4" s="181"/>
      <c r="D4" s="177" t="s">
        <v>164</v>
      </c>
      <c r="E4" s="177"/>
      <c r="F4" s="180" t="s">
        <v>229</v>
      </c>
      <c r="G4" s="182"/>
      <c r="H4" s="181"/>
    </row>
    <row r="5" spans="1:8" s="80" customFormat="1" ht="34.5" customHeight="1">
      <c r="A5" s="6" t="s">
        <v>18</v>
      </c>
      <c r="B5" s="6" t="s">
        <v>267</v>
      </c>
      <c r="C5" s="6" t="s">
        <v>165</v>
      </c>
      <c r="D5" s="156" t="s">
        <v>268</v>
      </c>
      <c r="E5" s="6" t="s">
        <v>165</v>
      </c>
      <c r="F5" s="6" t="s">
        <v>167</v>
      </c>
      <c r="G5" s="6" t="s">
        <v>168</v>
      </c>
      <c r="H5" s="6" t="s">
        <v>169</v>
      </c>
    </row>
    <row r="6" spans="1:8" s="90" customFormat="1" ht="24.95" customHeight="1">
      <c r="A6" s="92" t="s">
        <v>3</v>
      </c>
      <c r="B6" s="89">
        <f>B7+B8+B9</f>
        <v>4</v>
      </c>
      <c r="C6" s="89">
        <f>C7+C8+C9</f>
        <v>4</v>
      </c>
      <c r="D6" s="152">
        <f>D7+D8+D9</f>
        <v>4</v>
      </c>
      <c r="E6" s="89">
        <f>E7+E8+E9</f>
        <v>4</v>
      </c>
      <c r="F6" s="113">
        <v>0</v>
      </c>
      <c r="G6" s="93"/>
      <c r="H6" s="93"/>
    </row>
    <row r="7" spans="1:8" s="90" customFormat="1" ht="24.95" customHeight="1">
      <c r="A7" s="84" t="s">
        <v>19</v>
      </c>
      <c r="B7" s="89">
        <v>0</v>
      </c>
      <c r="C7" s="89">
        <v>0</v>
      </c>
      <c r="D7" s="157"/>
      <c r="E7" s="89"/>
      <c r="F7" s="113"/>
      <c r="G7" s="93"/>
      <c r="H7" s="93"/>
    </row>
    <row r="8" spans="1:8" s="90" customFormat="1" ht="24.95" customHeight="1">
      <c r="A8" s="84" t="s">
        <v>20</v>
      </c>
      <c r="B8" s="89"/>
      <c r="C8" s="89"/>
      <c r="D8" s="157"/>
      <c r="E8" s="89"/>
      <c r="F8" s="113">
        <f>C8-E8</f>
        <v>0</v>
      </c>
      <c r="G8" s="93"/>
      <c r="H8" s="93"/>
    </row>
    <row r="9" spans="1:8" s="90" customFormat="1" ht="24.95" customHeight="1">
      <c r="A9" s="84" t="s">
        <v>166</v>
      </c>
      <c r="B9" s="89">
        <f>SUM(B10:B11)</f>
        <v>4</v>
      </c>
      <c r="C9" s="89">
        <f>SUM(C10:C11)</f>
        <v>4</v>
      </c>
      <c r="D9" s="152">
        <f>SUM(D10:D11)</f>
        <v>4</v>
      </c>
      <c r="E9" s="89">
        <f>SUM(E10:E11)</f>
        <v>4</v>
      </c>
      <c r="F9" s="113">
        <f>C9-E9</f>
        <v>0</v>
      </c>
      <c r="G9" s="93"/>
      <c r="H9" s="93"/>
    </row>
    <row r="10" spans="1:8" s="90" customFormat="1" ht="24.95" customHeight="1">
      <c r="A10" s="84" t="s">
        <v>21</v>
      </c>
      <c r="B10" s="89">
        <v>4</v>
      </c>
      <c r="C10" s="89">
        <v>4</v>
      </c>
      <c r="D10" s="157">
        <v>4</v>
      </c>
      <c r="E10" s="89">
        <v>4</v>
      </c>
      <c r="F10" s="113">
        <v>0</v>
      </c>
      <c r="G10" s="93"/>
      <c r="H10" s="93"/>
    </row>
    <row r="11" spans="1:8" s="90" customFormat="1" ht="24.95" customHeight="1">
      <c r="A11" s="84" t="s">
        <v>22</v>
      </c>
      <c r="B11" s="89">
        <v>0</v>
      </c>
      <c r="C11" s="89">
        <v>0</v>
      </c>
      <c r="D11" s="157"/>
      <c r="E11" s="89"/>
      <c r="F11" s="113">
        <f>C11-E11</f>
        <v>0</v>
      </c>
      <c r="G11" s="93"/>
      <c r="H11" s="93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M25" sqref="M25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4" t="s">
        <v>208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20.25" customHeight="1">
      <c r="A2" s="183" t="s">
        <v>23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1:18" s="5" customFormat="1" ht="14.2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87" t="s">
        <v>66</v>
      </c>
      <c r="R3" s="187"/>
    </row>
    <row r="4" spans="1:18" s="5" customFormat="1" ht="14.25" customHeight="1">
      <c r="A4" s="184" t="s">
        <v>209</v>
      </c>
      <c r="B4" s="184"/>
      <c r="C4" s="184"/>
      <c r="D4" s="185" t="s">
        <v>210</v>
      </c>
      <c r="E4" s="185" t="s">
        <v>211</v>
      </c>
      <c r="F4" s="184" t="s">
        <v>212</v>
      </c>
      <c r="G4" s="184" t="s">
        <v>213</v>
      </c>
      <c r="H4" s="184"/>
      <c r="I4" s="184"/>
      <c r="J4" s="184"/>
      <c r="K4" s="184" t="s">
        <v>214</v>
      </c>
      <c r="L4" s="184"/>
      <c r="M4" s="184"/>
      <c r="N4" s="184"/>
      <c r="O4" s="184"/>
      <c r="P4" s="184"/>
      <c r="Q4" s="184"/>
      <c r="R4" s="184"/>
    </row>
    <row r="5" spans="1:18" s="5" customFormat="1" ht="42" customHeight="1">
      <c r="A5" s="97" t="s">
        <v>215</v>
      </c>
      <c r="B5" s="97" t="s">
        <v>216</v>
      </c>
      <c r="C5" s="97" t="s">
        <v>217</v>
      </c>
      <c r="D5" s="186"/>
      <c r="E5" s="186"/>
      <c r="F5" s="184"/>
      <c r="G5" s="97" t="s">
        <v>218</v>
      </c>
      <c r="H5" s="97" t="s">
        <v>219</v>
      </c>
      <c r="I5" s="97" t="s">
        <v>220</v>
      </c>
      <c r="J5" s="97" t="s">
        <v>221</v>
      </c>
      <c r="K5" s="97" t="s">
        <v>218</v>
      </c>
      <c r="L5" s="97" t="s">
        <v>222</v>
      </c>
      <c r="M5" s="97" t="s">
        <v>223</v>
      </c>
      <c r="N5" s="97" t="s">
        <v>224</v>
      </c>
      <c r="O5" s="97" t="s">
        <v>225</v>
      </c>
      <c r="P5" s="97" t="s">
        <v>226</v>
      </c>
      <c r="Q5" s="97" t="s">
        <v>227</v>
      </c>
      <c r="R5" s="97" t="s">
        <v>228</v>
      </c>
    </row>
    <row r="6" spans="1:18" s="5" customFormat="1" ht="18" customHeight="1">
      <c r="A6" s="98" t="s">
        <v>104</v>
      </c>
      <c r="B6" s="98" t="s">
        <v>104</v>
      </c>
      <c r="C6" s="98" t="s">
        <v>104</v>
      </c>
      <c r="D6" s="98" t="s">
        <v>104</v>
      </c>
      <c r="E6" s="99" t="s">
        <v>104</v>
      </c>
      <c r="F6" s="97">
        <v>1</v>
      </c>
      <c r="G6" s="97">
        <v>2</v>
      </c>
      <c r="H6" s="97">
        <v>3</v>
      </c>
      <c r="I6" s="97">
        <v>4</v>
      </c>
      <c r="J6" s="97">
        <v>5</v>
      </c>
      <c r="K6" s="97">
        <v>6</v>
      </c>
      <c r="L6" s="97">
        <v>7</v>
      </c>
      <c r="M6" s="97">
        <v>8</v>
      </c>
      <c r="N6" s="97">
        <v>9</v>
      </c>
      <c r="O6" s="97">
        <v>10</v>
      </c>
      <c r="P6" s="97">
        <v>11</v>
      </c>
      <c r="Q6" s="97">
        <v>12</v>
      </c>
      <c r="R6" s="97">
        <v>13</v>
      </c>
    </row>
    <row r="7" spans="1:18" s="5" customFormat="1" ht="16.5" customHeight="1">
      <c r="A7" s="98">
        <v>206</v>
      </c>
      <c r="B7" s="98"/>
      <c r="C7" s="98"/>
      <c r="D7" s="98"/>
      <c r="E7" s="114" t="s">
        <v>242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18" s="5" customFormat="1" ht="16.5" customHeight="1">
      <c r="A8" s="98"/>
      <c r="B8" s="98">
        <v>10</v>
      </c>
      <c r="C8" s="98"/>
      <c r="D8" s="98"/>
      <c r="E8" s="114" t="s">
        <v>243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18" s="5" customFormat="1" ht="16.5" customHeight="1">
      <c r="A9" s="98"/>
      <c r="B9" s="98"/>
      <c r="C9" s="98">
        <v>1</v>
      </c>
      <c r="D9" s="98"/>
      <c r="E9" s="114" t="s">
        <v>244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spans="1:18" s="90" customFormat="1" ht="16.5" customHeight="1">
      <c r="A10" s="100"/>
      <c r="B10" s="100"/>
      <c r="C10" s="100"/>
      <c r="D10" s="100"/>
      <c r="E10" s="91" t="s">
        <v>240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</row>
    <row r="11" spans="1:18" ht="16.5" customHeight="1">
      <c r="A11" s="100"/>
      <c r="B11" s="100"/>
      <c r="C11" s="100"/>
      <c r="D11" s="100"/>
      <c r="E11" s="91" t="s">
        <v>240</v>
      </c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</row>
    <row r="12" spans="1:18" ht="16.5" customHeight="1">
      <c r="A12" s="100" t="s">
        <v>245</v>
      </c>
      <c r="B12" s="100"/>
      <c r="C12" s="100"/>
      <c r="D12" s="100"/>
      <c r="E12" s="91" t="s">
        <v>246</v>
      </c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</row>
    <row r="13" spans="1:18" ht="37.5" customHeight="1">
      <c r="A13" s="100"/>
      <c r="B13" s="100" t="s">
        <v>247</v>
      </c>
      <c r="C13" s="100"/>
      <c r="D13" s="100"/>
      <c r="E13" s="115" t="s">
        <v>248</v>
      </c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</row>
    <row r="14" spans="1:18" ht="16.5" customHeight="1">
      <c r="A14" s="100"/>
      <c r="B14" s="100"/>
      <c r="C14" s="116" t="s">
        <v>249</v>
      </c>
      <c r="D14" s="100"/>
      <c r="E14" s="117" t="s">
        <v>250</v>
      </c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</row>
    <row r="15" spans="1:18" ht="16.5" customHeight="1">
      <c r="A15" s="100"/>
      <c r="B15" s="100"/>
      <c r="C15" s="100"/>
      <c r="D15" s="100"/>
      <c r="E15" s="91" t="s">
        <v>240</v>
      </c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</row>
    <row r="16" spans="1:18" ht="16.5" customHeight="1">
      <c r="A16" s="100"/>
      <c r="B16" s="100"/>
      <c r="C16" s="100"/>
      <c r="D16" s="100"/>
      <c r="E16" s="91" t="s">
        <v>240</v>
      </c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ht="16.5" customHeight="1">
      <c r="A17" s="116" t="s">
        <v>251</v>
      </c>
      <c r="B17" s="100"/>
      <c r="C17" s="100"/>
      <c r="D17" s="100"/>
      <c r="E17" s="117" t="s">
        <v>252</v>
      </c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ht="26.25" customHeight="1">
      <c r="A18" s="116"/>
      <c r="B18" s="116" t="s">
        <v>253</v>
      </c>
      <c r="C18" s="100"/>
      <c r="D18" s="100"/>
      <c r="E18" s="118" t="s">
        <v>254</v>
      </c>
      <c r="F18" s="117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ht="26.25" customHeight="1">
      <c r="A19" s="100"/>
      <c r="B19" s="100"/>
      <c r="C19" s="116" t="s">
        <v>241</v>
      </c>
      <c r="D19" s="100"/>
      <c r="E19" s="118" t="s">
        <v>255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</row>
    <row r="20" spans="1:18" ht="16.5" customHeight="1">
      <c r="A20" s="100"/>
      <c r="B20" s="100"/>
      <c r="C20" s="100"/>
      <c r="D20" s="100"/>
      <c r="E20" s="91" t="s">
        <v>240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1:18" ht="16.5" customHeight="1">
      <c r="A21" s="100"/>
      <c r="B21" s="100"/>
      <c r="C21" s="100"/>
      <c r="D21" s="100"/>
      <c r="E21" s="91" t="s">
        <v>240</v>
      </c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</row>
    <row r="22" spans="1:18" ht="16.5" customHeight="1">
      <c r="A22" s="116"/>
      <c r="B22" s="100"/>
      <c r="C22" s="100"/>
      <c r="D22" s="100"/>
      <c r="E22" s="91" t="s">
        <v>240</v>
      </c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</row>
    <row r="23" spans="1:18" ht="16.5" customHeight="1">
      <c r="A23" s="116"/>
      <c r="B23" s="116"/>
      <c r="C23" s="100"/>
      <c r="D23" s="100"/>
      <c r="E23" s="91" t="s">
        <v>240</v>
      </c>
      <c r="F23" s="117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B19" sqref="B19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7" t="s">
        <v>161</v>
      </c>
    </row>
    <row r="2" spans="1:6" s="19" customFormat="1" ht="39" customHeight="1">
      <c r="A2" s="188" t="s">
        <v>160</v>
      </c>
      <c r="B2" s="188"/>
      <c r="C2" s="188"/>
      <c r="D2" s="188"/>
      <c r="E2" s="188"/>
      <c r="F2" s="188"/>
    </row>
    <row r="3" spans="1:6" s="20" customFormat="1" ht="12" customHeight="1">
      <c r="A3" s="22"/>
      <c r="B3" s="21"/>
      <c r="E3" s="189" t="s">
        <v>162</v>
      </c>
      <c r="F3" s="189"/>
    </row>
    <row r="4" spans="1:6" s="25" customFormat="1" ht="30.75" customHeight="1">
      <c r="A4" s="23" t="s">
        <v>112</v>
      </c>
      <c r="B4" s="119" t="s">
        <v>257</v>
      </c>
      <c r="C4" s="24" t="s">
        <v>113</v>
      </c>
      <c r="D4" s="24" t="s">
        <v>114</v>
      </c>
      <c r="E4" s="120" t="s">
        <v>258</v>
      </c>
      <c r="F4" s="24" t="s">
        <v>113</v>
      </c>
    </row>
    <row r="5" spans="1:6" s="29" customFormat="1" ht="20.25" customHeight="1">
      <c r="A5" s="27" t="s">
        <v>115</v>
      </c>
      <c r="B5" s="82">
        <v>5734.7</v>
      </c>
      <c r="C5" s="31"/>
      <c r="D5" s="27" t="s">
        <v>116</v>
      </c>
      <c r="E5" s="82">
        <v>5734.7</v>
      </c>
      <c r="F5" s="31"/>
    </row>
    <row r="6" spans="1:6" s="29" customFormat="1" ht="20.25" customHeight="1">
      <c r="A6" s="30" t="s">
        <v>117</v>
      </c>
      <c r="B6" s="82">
        <v>5734.7</v>
      </c>
      <c r="C6" s="31"/>
      <c r="D6" s="30" t="s">
        <v>117</v>
      </c>
      <c r="E6" s="82">
        <v>5734.7</v>
      </c>
      <c r="F6" s="31"/>
    </row>
    <row r="7" spans="1:6" s="29" customFormat="1" ht="30" customHeight="1">
      <c r="A7" s="30" t="s">
        <v>118</v>
      </c>
      <c r="B7" s="73"/>
      <c r="C7" s="31"/>
      <c r="D7" s="30" t="s">
        <v>119</v>
      </c>
      <c r="E7" s="73"/>
      <c r="F7" s="31"/>
    </row>
    <row r="8" spans="1:6" s="29" customFormat="1" ht="19.5" customHeight="1">
      <c r="A8" s="30" t="s">
        <v>120</v>
      </c>
      <c r="B8" s="73">
        <v>0</v>
      </c>
      <c r="C8" s="31"/>
      <c r="D8" s="30" t="s">
        <v>121</v>
      </c>
      <c r="E8" s="73">
        <v>0</v>
      </c>
      <c r="F8" s="31"/>
    </row>
    <row r="9" spans="1:6" s="29" customFormat="1" ht="20.25" customHeight="1">
      <c r="A9" s="27" t="s">
        <v>122</v>
      </c>
      <c r="B9" s="73">
        <v>0</v>
      </c>
      <c r="C9" s="31"/>
      <c r="D9" s="27" t="s">
        <v>122</v>
      </c>
      <c r="E9" s="73">
        <v>0</v>
      </c>
      <c r="F9" s="31"/>
    </row>
    <row r="10" spans="1:6" s="29" customFormat="1" ht="20.25" customHeight="1">
      <c r="A10" s="27" t="s">
        <v>123</v>
      </c>
      <c r="B10" s="73">
        <v>0</v>
      </c>
      <c r="C10" s="31"/>
      <c r="D10" s="27" t="s">
        <v>124</v>
      </c>
      <c r="E10" s="102">
        <v>0</v>
      </c>
      <c r="F10" s="31"/>
    </row>
    <row r="11" spans="1:6" s="29" customFormat="1" ht="20.25" customHeight="1">
      <c r="A11" s="27" t="s">
        <v>125</v>
      </c>
      <c r="B11" s="102"/>
      <c r="C11" s="31"/>
      <c r="D11" s="27" t="s">
        <v>126</v>
      </c>
      <c r="E11" s="77"/>
      <c r="F11" s="31"/>
    </row>
    <row r="12" spans="1:6" s="28" customFormat="1" ht="20.25" customHeight="1">
      <c r="A12" s="32"/>
      <c r="B12" s="71"/>
      <c r="C12" s="31"/>
      <c r="D12" s="27"/>
      <c r="E12" s="71"/>
      <c r="F12" s="31"/>
    </row>
    <row r="13" spans="1:6" s="29" customFormat="1" ht="20.25" customHeight="1">
      <c r="A13" s="27" t="s">
        <v>127</v>
      </c>
      <c r="B13" s="73">
        <v>0</v>
      </c>
      <c r="C13" s="31"/>
      <c r="D13" s="27" t="s">
        <v>128</v>
      </c>
      <c r="E13" s="73">
        <v>0</v>
      </c>
      <c r="F13" s="31"/>
    </row>
    <row r="14" spans="1:6" s="29" customFormat="1" ht="20.25" customHeight="1">
      <c r="A14" s="27" t="s">
        <v>129</v>
      </c>
      <c r="B14" s="102"/>
      <c r="C14" s="31"/>
      <c r="D14" s="27" t="s">
        <v>130</v>
      </c>
      <c r="E14" s="73"/>
      <c r="F14" s="31"/>
    </row>
    <row r="15" spans="1:6" s="29" customFormat="1" ht="20.25" customHeight="1">
      <c r="A15" s="33" t="s">
        <v>131</v>
      </c>
      <c r="B15" s="78"/>
      <c r="C15" s="33"/>
      <c r="D15" s="30" t="s">
        <v>132</v>
      </c>
      <c r="E15" s="102"/>
      <c r="F15" s="31"/>
    </row>
    <row r="16" spans="1:6" s="29" customFormat="1" ht="20.25" customHeight="1">
      <c r="A16" s="33"/>
      <c r="B16" s="72"/>
      <c r="C16" s="33"/>
      <c r="D16" s="27" t="s">
        <v>133</v>
      </c>
      <c r="E16" s="71"/>
      <c r="F16" s="31"/>
    </row>
    <row r="17" spans="1:6" s="25" customFormat="1" ht="20.25" customHeight="1">
      <c r="A17" s="34"/>
      <c r="B17" s="73"/>
      <c r="C17" s="35"/>
      <c r="D17" s="36"/>
      <c r="E17" s="73"/>
      <c r="F17" s="37"/>
    </row>
    <row r="18" spans="1:6" s="26" customFormat="1" ht="20.25" customHeight="1">
      <c r="A18" s="38" t="s">
        <v>111</v>
      </c>
      <c r="B18" s="103"/>
      <c r="C18" s="39"/>
      <c r="D18" s="38" t="s">
        <v>134</v>
      </c>
      <c r="E18" s="104"/>
      <c r="F18" s="105"/>
    </row>
    <row r="19" spans="1:6" s="29" customFormat="1" ht="20.25" customHeight="1">
      <c r="A19" s="27" t="s">
        <v>135</v>
      </c>
      <c r="B19" s="102"/>
      <c r="C19" s="31"/>
      <c r="D19" s="27"/>
      <c r="E19" s="77"/>
      <c r="F19" s="31"/>
    </row>
    <row r="20" spans="1:6" s="28" customFormat="1" ht="20.25" customHeight="1">
      <c r="A20" s="40"/>
      <c r="B20" s="74"/>
      <c r="C20" s="33"/>
      <c r="D20" s="33"/>
      <c r="E20" s="78"/>
      <c r="F20" s="41"/>
    </row>
    <row r="21" spans="1:6" s="28" customFormat="1" ht="20.25" customHeight="1">
      <c r="A21" s="40"/>
      <c r="B21" s="75"/>
      <c r="C21" s="33"/>
      <c r="D21" s="33"/>
      <c r="E21" s="72"/>
      <c r="F21" s="33"/>
    </row>
    <row r="22" spans="1:6" s="28" customFormat="1" ht="20.25" customHeight="1">
      <c r="A22" s="40"/>
      <c r="B22" s="76"/>
      <c r="C22" s="33"/>
      <c r="D22" s="33"/>
      <c r="E22" s="79"/>
      <c r="F22" s="33"/>
    </row>
    <row r="23" spans="1:6" s="26" customFormat="1" ht="20.25" customHeight="1">
      <c r="A23" s="38" t="s">
        <v>136</v>
      </c>
      <c r="B23" s="104"/>
      <c r="C23" s="35"/>
      <c r="D23" s="38" t="s">
        <v>137</v>
      </c>
      <c r="E23" s="104"/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0"/>
  <sheetViews>
    <sheetView showGridLines="0" showZeros="0" topLeftCell="A7" workbookViewId="0">
      <selection activeCell="L8" sqref="L8"/>
    </sheetView>
  </sheetViews>
  <sheetFormatPr defaultColWidth="6.875" defaultRowHeight="13.5"/>
  <cols>
    <col min="1" max="1" width="25.75" style="45" customWidth="1"/>
    <col min="2" max="2" width="9.75" style="45" customWidth="1"/>
    <col min="3" max="3" width="12" style="45" customWidth="1"/>
    <col min="4" max="4" width="12" style="161" customWidth="1"/>
    <col min="5" max="39" width="5.125" style="45" customWidth="1"/>
    <col min="40" max="16384" width="6.875" style="45"/>
  </cols>
  <sheetData>
    <row r="1" spans="1:254" ht="13.5" customHeight="1">
      <c r="A1" s="67" t="s">
        <v>67</v>
      </c>
    </row>
    <row r="2" spans="1:254" s="48" customFormat="1" ht="30" customHeight="1">
      <c r="A2" s="68" t="s">
        <v>68</v>
      </c>
      <c r="B2" s="47"/>
      <c r="C2" s="47"/>
      <c r="D2" s="162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</row>
    <row r="3" spans="1:254" s="51" customFormat="1" ht="15.75" customHeight="1">
      <c r="A3" s="49"/>
      <c r="B3" s="50"/>
      <c r="C3" s="50"/>
      <c r="D3" s="163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H3" s="50"/>
      <c r="AJ3" s="50"/>
      <c r="AK3" s="50"/>
      <c r="AM3" s="69" t="s">
        <v>66</v>
      </c>
      <c r="AT3" s="52"/>
      <c r="AU3" s="52"/>
      <c r="AV3" s="52"/>
      <c r="AW3" s="52"/>
    </row>
    <row r="4" spans="1:254" s="53" customFormat="1" ht="37.5" customHeight="1">
      <c r="A4" s="210" t="s">
        <v>138</v>
      </c>
      <c r="B4" s="212" t="s">
        <v>51</v>
      </c>
      <c r="C4" s="215" t="s">
        <v>139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7"/>
      <c r="T4" s="215" t="s">
        <v>140</v>
      </c>
      <c r="U4" s="216"/>
      <c r="V4" s="216"/>
      <c r="W4" s="216"/>
      <c r="X4" s="216"/>
      <c r="Y4" s="216"/>
      <c r="Z4" s="217"/>
      <c r="AA4" s="205" t="s">
        <v>141</v>
      </c>
      <c r="AB4" s="206"/>
      <c r="AC4" s="206"/>
      <c r="AD4" s="206"/>
      <c r="AE4" s="207"/>
      <c r="AF4" s="201" t="s">
        <v>52</v>
      </c>
      <c r="AG4" s="191"/>
      <c r="AH4" s="191"/>
      <c r="AI4" s="191"/>
      <c r="AJ4" s="203"/>
      <c r="AK4" s="191" t="s">
        <v>142</v>
      </c>
      <c r="AL4" s="202" t="s">
        <v>143</v>
      </c>
      <c r="AM4" s="194" t="s">
        <v>144</v>
      </c>
    </row>
    <row r="5" spans="1:254" s="55" customFormat="1" ht="19.5" customHeight="1">
      <c r="A5" s="210"/>
      <c r="B5" s="213"/>
      <c r="C5" s="208" t="s">
        <v>3</v>
      </c>
      <c r="D5" s="218" t="s">
        <v>53</v>
      </c>
      <c r="E5" s="219"/>
      <c r="F5" s="219"/>
      <c r="G5" s="219"/>
      <c r="H5" s="220"/>
      <c r="I5" s="215" t="s">
        <v>145</v>
      </c>
      <c r="J5" s="216"/>
      <c r="K5" s="216"/>
      <c r="L5" s="216"/>
      <c r="M5" s="216"/>
      <c r="N5" s="216"/>
      <c r="O5" s="216"/>
      <c r="P5" s="217"/>
      <c r="Q5" s="221" t="s">
        <v>146</v>
      </c>
      <c r="R5" s="222"/>
      <c r="S5" s="223"/>
      <c r="T5" s="224" t="s">
        <v>3</v>
      </c>
      <c r="U5" s="192" t="s">
        <v>147</v>
      </c>
      <c r="V5" s="192" t="s">
        <v>148</v>
      </c>
      <c r="W5" s="192" t="s">
        <v>149</v>
      </c>
      <c r="X5" s="192" t="s">
        <v>150</v>
      </c>
      <c r="Y5" s="192" t="s">
        <v>151</v>
      </c>
      <c r="Z5" s="208" t="s">
        <v>152</v>
      </c>
      <c r="AA5" s="192" t="s">
        <v>3</v>
      </c>
      <c r="AB5" s="192" t="s">
        <v>54</v>
      </c>
      <c r="AC5" s="192" t="s">
        <v>153</v>
      </c>
      <c r="AD5" s="192" t="s">
        <v>55</v>
      </c>
      <c r="AE5" s="208" t="s">
        <v>154</v>
      </c>
      <c r="AF5" s="204" t="s">
        <v>3</v>
      </c>
      <c r="AG5" s="190" t="s">
        <v>155</v>
      </c>
      <c r="AH5" s="197" t="s">
        <v>56</v>
      </c>
      <c r="AI5" s="199" t="s">
        <v>55</v>
      </c>
      <c r="AJ5" s="190" t="s">
        <v>156</v>
      </c>
      <c r="AK5" s="201"/>
      <c r="AL5" s="202"/>
      <c r="AM5" s="195"/>
    </row>
    <row r="6" spans="1:254" s="63" customFormat="1" ht="247.5" customHeight="1">
      <c r="A6" s="211"/>
      <c r="B6" s="214"/>
      <c r="C6" s="209"/>
      <c r="D6" s="164" t="s">
        <v>57</v>
      </c>
      <c r="E6" s="54" t="s">
        <v>147</v>
      </c>
      <c r="F6" s="54" t="s">
        <v>148</v>
      </c>
      <c r="G6" s="54" t="s">
        <v>149</v>
      </c>
      <c r="H6" s="56" t="s">
        <v>150</v>
      </c>
      <c r="I6" s="57" t="s">
        <v>57</v>
      </c>
      <c r="J6" s="58" t="s">
        <v>59</v>
      </c>
      <c r="K6" s="58" t="s">
        <v>60</v>
      </c>
      <c r="L6" s="58" t="s">
        <v>58</v>
      </c>
      <c r="M6" s="58" t="s">
        <v>61</v>
      </c>
      <c r="N6" s="58" t="s">
        <v>62</v>
      </c>
      <c r="O6" s="58" t="s">
        <v>55</v>
      </c>
      <c r="P6" s="59" t="s">
        <v>157</v>
      </c>
      <c r="Q6" s="60" t="s">
        <v>57</v>
      </c>
      <c r="R6" s="61" t="s">
        <v>158</v>
      </c>
      <c r="S6" s="62" t="s">
        <v>159</v>
      </c>
      <c r="T6" s="225"/>
      <c r="U6" s="193"/>
      <c r="V6" s="193"/>
      <c r="W6" s="193"/>
      <c r="X6" s="193"/>
      <c r="Y6" s="193"/>
      <c r="Z6" s="209"/>
      <c r="AA6" s="193"/>
      <c r="AB6" s="193"/>
      <c r="AC6" s="193"/>
      <c r="AD6" s="193"/>
      <c r="AE6" s="209"/>
      <c r="AF6" s="202"/>
      <c r="AG6" s="191"/>
      <c r="AH6" s="198"/>
      <c r="AI6" s="200"/>
      <c r="AJ6" s="191"/>
      <c r="AK6" s="201"/>
      <c r="AL6" s="202"/>
      <c r="AM6" s="196"/>
    </row>
    <row r="7" spans="1:254" ht="21.75" customHeight="1">
      <c r="A7" s="64" t="s">
        <v>9</v>
      </c>
      <c r="B7" s="65">
        <v>1</v>
      </c>
      <c r="C7" s="65">
        <f t="shared" ref="C7:AM7" si="0">B7+1</f>
        <v>2</v>
      </c>
      <c r="D7" s="165">
        <f t="shared" si="0"/>
        <v>3</v>
      </c>
      <c r="E7" s="65">
        <f t="shared" si="0"/>
        <v>4</v>
      </c>
      <c r="F7" s="65">
        <f t="shared" si="0"/>
        <v>5</v>
      </c>
      <c r="G7" s="65">
        <f t="shared" si="0"/>
        <v>6</v>
      </c>
      <c r="H7" s="65">
        <f t="shared" si="0"/>
        <v>7</v>
      </c>
      <c r="I7" s="65">
        <f t="shared" si="0"/>
        <v>8</v>
      </c>
      <c r="J7" s="65">
        <f t="shared" si="0"/>
        <v>9</v>
      </c>
      <c r="K7" s="65">
        <f t="shared" si="0"/>
        <v>10</v>
      </c>
      <c r="L7" s="65">
        <f t="shared" si="0"/>
        <v>11</v>
      </c>
      <c r="M7" s="65">
        <f t="shared" si="0"/>
        <v>12</v>
      </c>
      <c r="N7" s="65">
        <f t="shared" si="0"/>
        <v>13</v>
      </c>
      <c r="O7" s="65">
        <f t="shared" si="0"/>
        <v>14</v>
      </c>
      <c r="P7" s="65">
        <f t="shared" si="0"/>
        <v>15</v>
      </c>
      <c r="Q7" s="65">
        <f t="shared" si="0"/>
        <v>16</v>
      </c>
      <c r="R7" s="65">
        <f t="shared" si="0"/>
        <v>17</v>
      </c>
      <c r="S7" s="65">
        <f t="shared" si="0"/>
        <v>18</v>
      </c>
      <c r="T7" s="65">
        <f t="shared" si="0"/>
        <v>19</v>
      </c>
      <c r="U7" s="65">
        <f t="shared" si="0"/>
        <v>20</v>
      </c>
      <c r="V7" s="65">
        <f t="shared" si="0"/>
        <v>21</v>
      </c>
      <c r="W7" s="65">
        <f t="shared" si="0"/>
        <v>22</v>
      </c>
      <c r="X7" s="65">
        <f t="shared" si="0"/>
        <v>23</v>
      </c>
      <c r="Y7" s="65">
        <f t="shared" si="0"/>
        <v>24</v>
      </c>
      <c r="Z7" s="65">
        <f t="shared" si="0"/>
        <v>25</v>
      </c>
      <c r="AA7" s="65">
        <f t="shared" si="0"/>
        <v>26</v>
      </c>
      <c r="AB7" s="65">
        <f t="shared" si="0"/>
        <v>27</v>
      </c>
      <c r="AC7" s="65">
        <f t="shared" si="0"/>
        <v>28</v>
      </c>
      <c r="AD7" s="65">
        <f t="shared" si="0"/>
        <v>29</v>
      </c>
      <c r="AE7" s="65">
        <f t="shared" si="0"/>
        <v>30</v>
      </c>
      <c r="AF7" s="65">
        <f t="shared" si="0"/>
        <v>31</v>
      </c>
      <c r="AG7" s="65">
        <f t="shared" si="0"/>
        <v>32</v>
      </c>
      <c r="AH7" s="65">
        <f t="shared" si="0"/>
        <v>33</v>
      </c>
      <c r="AI7" s="65">
        <f t="shared" si="0"/>
        <v>34</v>
      </c>
      <c r="AJ7" s="65">
        <f t="shared" si="0"/>
        <v>35</v>
      </c>
      <c r="AK7" s="65">
        <f t="shared" si="0"/>
        <v>36</v>
      </c>
      <c r="AL7" s="65">
        <f t="shared" si="0"/>
        <v>37</v>
      </c>
      <c r="AM7" s="65">
        <f t="shared" si="0"/>
        <v>38</v>
      </c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54" s="107" customFormat="1" ht="21.75" customHeight="1">
      <c r="A8" s="158" t="s">
        <v>3</v>
      </c>
      <c r="B8" s="166">
        <v>5734.7</v>
      </c>
      <c r="C8" s="166">
        <v>5734.7</v>
      </c>
      <c r="D8" s="166">
        <v>5734.7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59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59"/>
      <c r="AG8" s="159"/>
      <c r="AH8" s="108"/>
      <c r="AI8" s="108"/>
      <c r="AJ8" s="108"/>
      <c r="AK8" s="108"/>
      <c r="AL8" s="108"/>
      <c r="AM8" s="109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pans="1:254" ht="21.75" customHeight="1">
      <c r="A9" s="158" t="s">
        <v>345</v>
      </c>
      <c r="B9" s="166">
        <v>5734.7</v>
      </c>
      <c r="C9" s="166">
        <v>5734.7</v>
      </c>
      <c r="D9" s="166">
        <v>5734.7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59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59"/>
      <c r="AG9" s="159"/>
      <c r="AH9" s="108"/>
      <c r="AI9" s="108"/>
      <c r="AJ9" s="108"/>
      <c r="AK9" s="108"/>
      <c r="AL9" s="108"/>
      <c r="AM9" s="109"/>
    </row>
    <row r="10" spans="1:254" ht="21.75" customHeight="1">
      <c r="A10" s="158" t="s">
        <v>349</v>
      </c>
      <c r="B10" s="166">
        <v>3843.3</v>
      </c>
      <c r="C10" s="166">
        <v>3843.3</v>
      </c>
      <c r="D10" s="166">
        <v>3843.3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59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59"/>
      <c r="AG10" s="159"/>
      <c r="AH10" s="108"/>
      <c r="AI10" s="108"/>
      <c r="AJ10" s="108"/>
      <c r="AK10" s="108"/>
      <c r="AL10" s="108"/>
      <c r="AM10" s="109"/>
    </row>
    <row r="11" spans="1:254" ht="21.75" customHeight="1">
      <c r="A11" s="158" t="s">
        <v>350</v>
      </c>
      <c r="B11" s="166">
        <v>146.19999999999999</v>
      </c>
      <c r="C11" s="166">
        <v>146.19999999999999</v>
      </c>
      <c r="D11" s="166">
        <v>146.19999999999999</v>
      </c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59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59"/>
      <c r="AG11" s="159"/>
      <c r="AH11" s="108"/>
      <c r="AI11" s="108"/>
      <c r="AJ11" s="108"/>
      <c r="AK11" s="108"/>
      <c r="AL11" s="108"/>
      <c r="AM11" s="109"/>
    </row>
    <row r="12" spans="1:254" ht="21.75" customHeight="1">
      <c r="A12" s="158" t="s">
        <v>346</v>
      </c>
      <c r="B12" s="166">
        <v>170.9</v>
      </c>
      <c r="C12" s="166">
        <v>170.9</v>
      </c>
      <c r="D12" s="166">
        <v>170.9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59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59"/>
      <c r="AG12" s="159"/>
      <c r="AH12" s="108"/>
      <c r="AI12" s="108"/>
      <c r="AJ12" s="108"/>
      <c r="AK12" s="108"/>
      <c r="AL12" s="108"/>
      <c r="AM12" s="109"/>
    </row>
    <row r="13" spans="1:254" ht="21.75" customHeight="1">
      <c r="A13" s="158" t="s">
        <v>347</v>
      </c>
      <c r="B13" s="166">
        <v>386.1</v>
      </c>
      <c r="C13" s="166">
        <v>386.1</v>
      </c>
      <c r="D13" s="166">
        <v>386.1</v>
      </c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59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59"/>
      <c r="AG13" s="159"/>
      <c r="AH13" s="108"/>
      <c r="AI13" s="108"/>
      <c r="AJ13" s="108"/>
      <c r="AK13" s="108"/>
      <c r="AL13" s="108"/>
      <c r="AM13" s="109"/>
    </row>
    <row r="14" spans="1:254" ht="21.75" customHeight="1">
      <c r="A14" s="158" t="s">
        <v>351</v>
      </c>
      <c r="B14" s="166">
        <v>11</v>
      </c>
      <c r="C14" s="166">
        <v>11</v>
      </c>
      <c r="D14" s="166">
        <v>11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</row>
    <row r="15" spans="1:254" ht="21.75" customHeight="1">
      <c r="A15" s="158" t="s">
        <v>348</v>
      </c>
      <c r="B15" s="166">
        <v>55.6</v>
      </c>
      <c r="C15" s="166">
        <v>55.6</v>
      </c>
      <c r="D15" s="166">
        <v>55.6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</row>
    <row r="16" spans="1:254" ht="21.75" customHeight="1">
      <c r="A16" s="158" t="s">
        <v>352</v>
      </c>
      <c r="B16" s="166">
        <v>25.5</v>
      </c>
      <c r="C16" s="166">
        <v>25.5</v>
      </c>
      <c r="D16" s="166">
        <v>25.5</v>
      </c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</row>
    <row r="17" spans="1:39" ht="21.75" customHeight="1">
      <c r="A17" s="158" t="s">
        <v>353</v>
      </c>
      <c r="B17" s="166">
        <v>63.2</v>
      </c>
      <c r="C17" s="166">
        <v>63.2</v>
      </c>
      <c r="D17" s="166">
        <v>63.2</v>
      </c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</row>
    <row r="18" spans="1:39" ht="21.75" customHeight="1">
      <c r="A18" s="158" t="s">
        <v>354</v>
      </c>
      <c r="B18" s="166">
        <v>60.5</v>
      </c>
      <c r="C18" s="166">
        <v>60.5</v>
      </c>
      <c r="D18" s="166">
        <v>60.5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</row>
    <row r="19" spans="1:39" ht="21.75" customHeight="1">
      <c r="A19" s="158" t="s">
        <v>355</v>
      </c>
      <c r="B19" s="166">
        <v>936.8</v>
      </c>
      <c r="C19" s="166">
        <v>936.8</v>
      </c>
      <c r="D19" s="166">
        <v>936.8</v>
      </c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</row>
    <row r="20" spans="1:39" ht="21.75" customHeight="1">
      <c r="A20" s="158" t="s">
        <v>356</v>
      </c>
      <c r="B20" s="166">
        <v>35.6</v>
      </c>
      <c r="C20" s="166">
        <v>35.6</v>
      </c>
      <c r="D20" s="166">
        <v>35.6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</row>
  </sheetData>
  <sheetProtection formatCells="0" formatColumns="0" formatRows="0"/>
  <mergeCells count="30">
    <mergeCell ref="AA5:AA6"/>
    <mergeCell ref="AB5:AB6"/>
    <mergeCell ref="AC5:AC6"/>
    <mergeCell ref="AE5:AE6"/>
    <mergeCell ref="A4:A6"/>
    <mergeCell ref="B4:B6"/>
    <mergeCell ref="C4:S4"/>
    <mergeCell ref="T4:Z4"/>
    <mergeCell ref="C5:C6"/>
    <mergeCell ref="D5:H5"/>
    <mergeCell ref="I5:P5"/>
    <mergeCell ref="Q5:S5"/>
    <mergeCell ref="T5:T6"/>
    <mergeCell ref="U5:U6"/>
    <mergeCell ref="AG5:AG6"/>
    <mergeCell ref="V5:V6"/>
    <mergeCell ref="AD5:AD6"/>
    <mergeCell ref="AM4:AM6"/>
    <mergeCell ref="AH5:AH6"/>
    <mergeCell ref="AI5:AI6"/>
    <mergeCell ref="AJ5:AJ6"/>
    <mergeCell ref="AK4:AK6"/>
    <mergeCell ref="AL4:AL6"/>
    <mergeCell ref="AF4:AJ4"/>
    <mergeCell ref="AF5:AF6"/>
    <mergeCell ref="AA4:AE4"/>
    <mergeCell ref="W5:W6"/>
    <mergeCell ref="X5:X6"/>
    <mergeCell ref="Y5:Y6"/>
    <mergeCell ref="Z5:Z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9"/>
  <sheetViews>
    <sheetView showGridLines="0" showZeros="0" tabSelected="1" workbookViewId="0">
      <selection activeCell="E17" sqref="E17"/>
    </sheetView>
  </sheetViews>
  <sheetFormatPr defaultRowHeight="14.25"/>
  <cols>
    <col min="1" max="2" width="5.625" style="3" customWidth="1"/>
    <col min="3" max="3" width="10.25" style="3" customWidth="1"/>
    <col min="4" max="4" width="12.125" style="3" customWidth="1"/>
    <col min="5" max="5" width="44.875" style="3" customWidth="1"/>
    <col min="6" max="18" width="10.5" style="3" customWidth="1"/>
    <col min="19" max="16384" width="9" style="3"/>
  </cols>
  <sheetData>
    <row r="1" spans="1:18" ht="14.25" customHeight="1">
      <c r="A1" s="70" t="s">
        <v>63</v>
      </c>
    </row>
    <row r="2" spans="1:18" ht="20.25" customHeight="1">
      <c r="A2" s="227" t="s">
        <v>163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66</v>
      </c>
    </row>
    <row r="4" spans="1:18" s="5" customFormat="1" ht="21.75" customHeight="1">
      <c r="A4" s="226" t="s">
        <v>12</v>
      </c>
      <c r="B4" s="226"/>
      <c r="C4" s="226"/>
      <c r="D4" s="226" t="s">
        <v>24</v>
      </c>
      <c r="E4" s="226" t="s">
        <v>25</v>
      </c>
      <c r="F4" s="226" t="s">
        <v>26</v>
      </c>
      <c r="G4" s="226" t="s">
        <v>27</v>
      </c>
      <c r="H4" s="226"/>
      <c r="I4" s="226"/>
      <c r="J4" s="226"/>
      <c r="K4" s="226" t="s">
        <v>28</v>
      </c>
      <c r="L4" s="226"/>
      <c r="M4" s="226"/>
      <c r="N4" s="226"/>
      <c r="O4" s="226"/>
      <c r="P4" s="226"/>
      <c r="Q4" s="226"/>
      <c r="R4" s="226"/>
    </row>
    <row r="5" spans="1:18" s="5" customFormat="1" ht="42" customHeight="1">
      <c r="A5" s="6" t="s">
        <v>29</v>
      </c>
      <c r="B5" s="6" t="s">
        <v>30</v>
      </c>
      <c r="C5" s="6" t="s">
        <v>31</v>
      </c>
      <c r="D5" s="226"/>
      <c r="E5" s="226"/>
      <c r="F5" s="226"/>
      <c r="G5" s="6" t="s">
        <v>13</v>
      </c>
      <c r="H5" s="6" t="s">
        <v>32</v>
      </c>
      <c r="I5" s="6" t="s">
        <v>33</v>
      </c>
      <c r="J5" s="6" t="s">
        <v>34</v>
      </c>
      <c r="K5" s="6" t="s">
        <v>13</v>
      </c>
      <c r="L5" s="6" t="s">
        <v>35</v>
      </c>
      <c r="M5" s="6" t="s">
        <v>36</v>
      </c>
      <c r="N5" s="6" t="s">
        <v>37</v>
      </c>
      <c r="O5" s="6" t="s">
        <v>38</v>
      </c>
      <c r="P5" s="6" t="s">
        <v>39</v>
      </c>
      <c r="Q5" s="6" t="s">
        <v>40</v>
      </c>
      <c r="R5" s="6" t="s">
        <v>41</v>
      </c>
    </row>
    <row r="6" spans="1:18" s="5" customFormat="1" ht="21.75" customHeight="1">
      <c r="A6" s="170"/>
      <c r="B6" s="170"/>
      <c r="C6" s="170"/>
      <c r="D6" s="170"/>
      <c r="E6" s="170"/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0" customFormat="1" ht="21.75" customHeight="1">
      <c r="A7" s="6"/>
      <c r="B7" s="6"/>
      <c r="C7" s="6"/>
      <c r="D7" s="6"/>
      <c r="E7" s="167" t="s">
        <v>3</v>
      </c>
      <c r="F7" s="111">
        <f>G7+K7</f>
        <v>5734.6999999999989</v>
      </c>
      <c r="G7" s="111">
        <f>H7+I7+J7</f>
        <v>4223.2999999999993</v>
      </c>
      <c r="H7" s="111">
        <v>2922.1</v>
      </c>
      <c r="I7" s="111">
        <v>394.7</v>
      </c>
      <c r="J7" s="111">
        <v>906.5</v>
      </c>
      <c r="K7" s="146">
        <v>1511.4</v>
      </c>
      <c r="L7" s="111"/>
      <c r="M7" s="111"/>
      <c r="N7" s="111"/>
      <c r="O7" s="111"/>
      <c r="P7" s="111"/>
      <c r="Q7" s="111"/>
      <c r="R7" s="146">
        <v>1511.4</v>
      </c>
    </row>
    <row r="8" spans="1:18" ht="21.75" customHeight="1">
      <c r="A8" s="121">
        <v>201</v>
      </c>
      <c r="B8" s="122"/>
      <c r="C8" s="122"/>
      <c r="D8" s="7"/>
      <c r="E8" s="123" t="s">
        <v>269</v>
      </c>
      <c r="F8" s="111">
        <f t="shared" ref="F8:F69" si="0">G8+K8</f>
        <v>2969.4999999999995</v>
      </c>
      <c r="G8" s="111">
        <f>SUM(G9:G17)</f>
        <v>2192.4999999999995</v>
      </c>
      <c r="H8" s="111">
        <f>SUM(H9:H17)</f>
        <v>1847</v>
      </c>
      <c r="I8" s="111">
        <f>SUM(I9:I17)</f>
        <v>338.8</v>
      </c>
      <c r="J8" s="111">
        <f>SUM(J9:J17)</f>
        <v>6.6999999999999993</v>
      </c>
      <c r="K8" s="111">
        <f>SUM(K9:K17)</f>
        <v>777</v>
      </c>
      <c r="L8" s="111"/>
      <c r="M8" s="111"/>
      <c r="N8" s="111"/>
      <c r="O8" s="111"/>
      <c r="P8" s="111"/>
      <c r="Q8" s="111"/>
      <c r="R8" s="146">
        <f>SUM(R9:R17)</f>
        <v>777</v>
      </c>
    </row>
    <row r="9" spans="1:18" ht="21.75" customHeight="1">
      <c r="A9" s="127">
        <v>201</v>
      </c>
      <c r="B9" s="123">
        <v>20101</v>
      </c>
      <c r="C9" s="125">
        <v>2010199</v>
      </c>
      <c r="D9" s="110"/>
      <c r="E9" s="158" t="s">
        <v>319</v>
      </c>
      <c r="F9" s="111">
        <f t="shared" si="0"/>
        <v>5</v>
      </c>
      <c r="G9" s="111">
        <f t="shared" ref="G9:G69" si="1">H9+I9+J9</f>
        <v>0</v>
      </c>
      <c r="H9" s="111">
        <v>0</v>
      </c>
      <c r="I9" s="111"/>
      <c r="J9" s="111"/>
      <c r="K9" s="146">
        <v>5</v>
      </c>
      <c r="L9" s="111"/>
      <c r="M9" s="111"/>
      <c r="N9" s="111"/>
      <c r="O9" s="111"/>
      <c r="P9" s="111"/>
      <c r="Q9" s="111"/>
      <c r="R9" s="146">
        <v>5</v>
      </c>
    </row>
    <row r="10" spans="1:18" ht="21.75" customHeight="1">
      <c r="A10" s="127">
        <v>201</v>
      </c>
      <c r="B10" s="123">
        <v>20103</v>
      </c>
      <c r="C10" s="125">
        <v>2010301</v>
      </c>
      <c r="D10" s="110"/>
      <c r="E10" s="123" t="s">
        <v>270</v>
      </c>
      <c r="F10" s="111">
        <f t="shared" si="0"/>
        <v>1440.1999999999998</v>
      </c>
      <c r="G10" s="111">
        <f t="shared" si="1"/>
        <v>1339.1999999999998</v>
      </c>
      <c r="H10" s="111">
        <v>1084.3</v>
      </c>
      <c r="I10" s="111">
        <v>248.3</v>
      </c>
      <c r="J10" s="111">
        <v>6.6</v>
      </c>
      <c r="K10" s="146">
        <v>101</v>
      </c>
      <c r="L10" s="111"/>
      <c r="M10" s="111"/>
      <c r="N10" s="111"/>
      <c r="O10" s="111"/>
      <c r="P10" s="111"/>
      <c r="Q10" s="111"/>
      <c r="R10" s="146">
        <v>101</v>
      </c>
    </row>
    <row r="11" spans="1:18" ht="21.75" customHeight="1">
      <c r="A11" s="127">
        <v>201</v>
      </c>
      <c r="B11" s="123">
        <v>20103</v>
      </c>
      <c r="C11" s="125">
        <v>2010302</v>
      </c>
      <c r="D11" s="167"/>
      <c r="E11" s="139" t="s">
        <v>271</v>
      </c>
      <c r="F11" s="111">
        <f t="shared" si="0"/>
        <v>66</v>
      </c>
      <c r="G11" s="111">
        <f t="shared" si="1"/>
        <v>0</v>
      </c>
      <c r="H11" s="111">
        <v>0</v>
      </c>
      <c r="I11" s="111"/>
      <c r="J11" s="111"/>
      <c r="K11" s="146">
        <v>66</v>
      </c>
      <c r="L11" s="111"/>
      <c r="M11" s="111"/>
      <c r="N11" s="111"/>
      <c r="O11" s="111"/>
      <c r="P11" s="111"/>
      <c r="Q11" s="111"/>
      <c r="R11" s="146">
        <v>66</v>
      </c>
    </row>
    <row r="12" spans="1:18" ht="21.75" customHeight="1">
      <c r="A12" s="127">
        <v>201</v>
      </c>
      <c r="B12" s="123">
        <v>20103</v>
      </c>
      <c r="C12" s="125">
        <v>2010399</v>
      </c>
      <c r="D12" s="167"/>
      <c r="E12" s="123" t="s">
        <v>272</v>
      </c>
      <c r="F12" s="111">
        <f t="shared" si="0"/>
        <v>1233.2</v>
      </c>
      <c r="G12" s="111">
        <f t="shared" si="1"/>
        <v>761.2</v>
      </c>
      <c r="H12" s="111">
        <v>693</v>
      </c>
      <c r="I12" s="111">
        <v>68.2</v>
      </c>
      <c r="J12" s="111"/>
      <c r="K12" s="146">
        <v>472</v>
      </c>
      <c r="L12" s="111"/>
      <c r="M12" s="111"/>
      <c r="N12" s="111"/>
      <c r="O12" s="111"/>
      <c r="P12" s="111"/>
      <c r="Q12" s="111"/>
      <c r="R12" s="146">
        <v>472</v>
      </c>
    </row>
    <row r="13" spans="1:18" ht="21.75" customHeight="1">
      <c r="A13" s="127">
        <v>201</v>
      </c>
      <c r="B13" s="123">
        <v>20106</v>
      </c>
      <c r="C13" s="125">
        <v>2010601</v>
      </c>
      <c r="D13" s="167"/>
      <c r="E13" s="123" t="s">
        <v>273</v>
      </c>
      <c r="F13" s="111">
        <f t="shared" si="0"/>
        <v>92.1</v>
      </c>
      <c r="G13" s="111">
        <f t="shared" si="1"/>
        <v>92.1</v>
      </c>
      <c r="H13" s="111">
        <v>69.7</v>
      </c>
      <c r="I13" s="111">
        <v>22.3</v>
      </c>
      <c r="J13" s="111">
        <v>0.1</v>
      </c>
      <c r="K13" s="146"/>
      <c r="L13" s="111"/>
      <c r="M13" s="111"/>
      <c r="N13" s="111"/>
      <c r="O13" s="111"/>
      <c r="P13" s="111"/>
      <c r="Q13" s="111"/>
      <c r="R13" s="146"/>
    </row>
    <row r="14" spans="1:18" ht="21.75" customHeight="1">
      <c r="A14" s="127">
        <v>201</v>
      </c>
      <c r="B14" s="123">
        <v>20106</v>
      </c>
      <c r="C14" s="125">
        <v>2010699</v>
      </c>
      <c r="D14" s="167"/>
      <c r="E14" s="123" t="s">
        <v>274</v>
      </c>
      <c r="F14" s="111">
        <f t="shared" si="0"/>
        <v>18</v>
      </c>
      <c r="G14" s="111">
        <f t="shared" si="1"/>
        <v>0</v>
      </c>
      <c r="H14" s="111">
        <v>0</v>
      </c>
      <c r="I14" s="111"/>
      <c r="J14" s="111"/>
      <c r="K14" s="146">
        <v>18</v>
      </c>
      <c r="L14" s="111"/>
      <c r="M14" s="111"/>
      <c r="N14" s="111"/>
      <c r="O14" s="111"/>
      <c r="P14" s="111"/>
      <c r="Q14" s="111"/>
      <c r="R14" s="146">
        <v>18</v>
      </c>
    </row>
    <row r="15" spans="1:18" ht="21.75" customHeight="1">
      <c r="A15" s="127">
        <v>201</v>
      </c>
      <c r="B15" s="128">
        <v>20129</v>
      </c>
      <c r="C15" s="129">
        <v>2012901</v>
      </c>
      <c r="D15" s="167"/>
      <c r="E15" s="158" t="s">
        <v>320</v>
      </c>
      <c r="F15" s="111">
        <f t="shared" si="0"/>
        <v>5</v>
      </c>
      <c r="G15" s="111">
        <f t="shared" si="1"/>
        <v>0</v>
      </c>
      <c r="H15" s="111">
        <v>0</v>
      </c>
      <c r="I15" s="111"/>
      <c r="J15" s="111"/>
      <c r="K15" s="146">
        <v>5</v>
      </c>
      <c r="L15" s="111"/>
      <c r="M15" s="111"/>
      <c r="N15" s="111"/>
      <c r="O15" s="111"/>
      <c r="P15" s="111"/>
      <c r="Q15" s="111"/>
      <c r="R15" s="146">
        <v>5</v>
      </c>
    </row>
    <row r="16" spans="1:18" ht="21.75" customHeight="1">
      <c r="A16" s="127">
        <v>201</v>
      </c>
      <c r="B16" s="128">
        <v>20129</v>
      </c>
      <c r="C16" s="168" t="s">
        <v>321</v>
      </c>
      <c r="D16" s="167"/>
      <c r="E16" s="158" t="s">
        <v>322</v>
      </c>
      <c r="F16" s="111">
        <f t="shared" si="0"/>
        <v>10</v>
      </c>
      <c r="G16" s="111">
        <f t="shared" si="1"/>
        <v>0</v>
      </c>
      <c r="H16" s="111">
        <v>0</v>
      </c>
      <c r="I16" s="111"/>
      <c r="J16" s="111"/>
      <c r="K16" s="146">
        <v>10</v>
      </c>
      <c r="L16" s="111"/>
      <c r="M16" s="111"/>
      <c r="N16" s="111"/>
      <c r="O16" s="111"/>
      <c r="P16" s="111"/>
      <c r="Q16" s="111"/>
      <c r="R16" s="146">
        <v>10</v>
      </c>
    </row>
    <row r="17" spans="1:18" ht="21.75" customHeight="1">
      <c r="A17" s="127">
        <v>201</v>
      </c>
      <c r="B17" s="128">
        <v>20136</v>
      </c>
      <c r="C17" s="168" t="s">
        <v>323</v>
      </c>
      <c r="D17" s="167"/>
      <c r="E17" s="158" t="s">
        <v>275</v>
      </c>
      <c r="F17" s="111">
        <f t="shared" si="0"/>
        <v>100</v>
      </c>
      <c r="G17" s="111">
        <f t="shared" si="1"/>
        <v>0</v>
      </c>
      <c r="H17" s="111">
        <v>0</v>
      </c>
      <c r="I17" s="111"/>
      <c r="J17" s="111"/>
      <c r="K17" s="146">
        <v>100</v>
      </c>
      <c r="L17" s="111"/>
      <c r="M17" s="111"/>
      <c r="N17" s="111"/>
      <c r="O17" s="111"/>
      <c r="P17" s="111"/>
      <c r="Q17" s="111"/>
      <c r="R17" s="146">
        <v>100</v>
      </c>
    </row>
    <row r="18" spans="1:18" ht="21.75" customHeight="1">
      <c r="A18" s="121" t="s">
        <v>276</v>
      </c>
      <c r="B18" s="123"/>
      <c r="C18" s="125"/>
      <c r="D18" s="167"/>
      <c r="E18" s="123" t="s">
        <v>277</v>
      </c>
      <c r="F18" s="111">
        <f t="shared" si="0"/>
        <v>240.6</v>
      </c>
      <c r="G18" s="111">
        <f>SUM(G19:G21)</f>
        <v>22.6</v>
      </c>
      <c r="H18" s="111">
        <f>SUM(H19:H21)</f>
        <v>17.3</v>
      </c>
      <c r="I18" s="111">
        <f>SUM(I19:I21)</f>
        <v>5.2</v>
      </c>
      <c r="J18" s="111">
        <f>SUM(J19:J21)</f>
        <v>0.1</v>
      </c>
      <c r="K18" s="146">
        <f>SUM(K19:K21)</f>
        <v>218</v>
      </c>
      <c r="L18" s="111"/>
      <c r="M18" s="111"/>
      <c r="N18" s="111"/>
      <c r="O18" s="111"/>
      <c r="P18" s="111"/>
      <c r="Q18" s="111"/>
      <c r="R18" s="146">
        <f>SUM(R19:R21)</f>
        <v>218</v>
      </c>
    </row>
    <row r="19" spans="1:18" ht="21.75" customHeight="1">
      <c r="A19" s="127" t="s">
        <v>276</v>
      </c>
      <c r="B19" s="122">
        <v>20406</v>
      </c>
      <c r="C19" s="125">
        <v>2040601</v>
      </c>
      <c r="D19" s="167"/>
      <c r="E19" s="123" t="s">
        <v>278</v>
      </c>
      <c r="F19" s="111">
        <f t="shared" si="0"/>
        <v>25.6</v>
      </c>
      <c r="G19" s="111">
        <f t="shared" si="1"/>
        <v>22.6</v>
      </c>
      <c r="H19" s="111">
        <v>17.3</v>
      </c>
      <c r="I19" s="3">
        <v>5.2</v>
      </c>
      <c r="J19" s="111">
        <v>0.1</v>
      </c>
      <c r="K19" s="146">
        <v>3</v>
      </c>
      <c r="L19" s="111"/>
      <c r="M19" s="111"/>
      <c r="N19" s="111"/>
      <c r="O19" s="111"/>
      <c r="P19" s="111"/>
      <c r="Q19" s="111"/>
      <c r="R19" s="146">
        <v>3</v>
      </c>
    </row>
    <row r="20" spans="1:18" ht="21.75" customHeight="1">
      <c r="A20" s="127" t="s">
        <v>276</v>
      </c>
      <c r="B20" s="123">
        <v>20499</v>
      </c>
      <c r="C20" s="125">
        <v>2049901</v>
      </c>
      <c r="D20" s="167"/>
      <c r="E20" s="123" t="s">
        <v>279</v>
      </c>
      <c r="F20" s="111">
        <f t="shared" si="0"/>
        <v>185</v>
      </c>
      <c r="G20" s="111">
        <f t="shared" si="1"/>
        <v>0</v>
      </c>
      <c r="H20" s="111">
        <v>0</v>
      </c>
      <c r="I20" s="111"/>
      <c r="J20" s="111"/>
      <c r="K20" s="146">
        <v>185</v>
      </c>
      <c r="L20" s="111"/>
      <c r="M20" s="111"/>
      <c r="N20" s="111"/>
      <c r="O20" s="111"/>
      <c r="P20" s="111"/>
      <c r="Q20" s="111"/>
      <c r="R20" s="146">
        <v>185</v>
      </c>
    </row>
    <row r="21" spans="1:18" ht="21.75" customHeight="1">
      <c r="A21" s="127" t="s">
        <v>342</v>
      </c>
      <c r="B21" s="123">
        <v>20499</v>
      </c>
      <c r="C21" s="125">
        <v>2049902</v>
      </c>
      <c r="D21" s="167"/>
      <c r="E21" s="158" t="s">
        <v>324</v>
      </c>
      <c r="F21" s="111">
        <f t="shared" si="0"/>
        <v>30</v>
      </c>
      <c r="G21" s="111">
        <f t="shared" si="1"/>
        <v>0</v>
      </c>
      <c r="H21" s="111">
        <v>0</v>
      </c>
      <c r="I21" s="111"/>
      <c r="J21" s="111"/>
      <c r="K21" s="146">
        <v>30</v>
      </c>
      <c r="L21" s="111"/>
      <c r="M21" s="111"/>
      <c r="N21" s="111"/>
      <c r="O21" s="111"/>
      <c r="P21" s="111"/>
      <c r="Q21" s="111"/>
      <c r="R21" s="146">
        <v>30</v>
      </c>
    </row>
    <row r="22" spans="1:18" ht="21.75" customHeight="1">
      <c r="A22" s="121" t="s">
        <v>280</v>
      </c>
      <c r="B22" s="123"/>
      <c r="C22" s="125"/>
      <c r="D22" s="167"/>
      <c r="E22" s="132" t="s">
        <v>281</v>
      </c>
      <c r="F22" s="111">
        <f t="shared" si="0"/>
        <v>19.5</v>
      </c>
      <c r="G22" s="111">
        <f>SUM(G23:G24)</f>
        <v>14</v>
      </c>
      <c r="H22" s="111">
        <v>11.8</v>
      </c>
      <c r="I22" s="111">
        <f>SUM(I23:I24)</f>
        <v>2.1</v>
      </c>
      <c r="J22" s="111">
        <f>SUM(J23:J24)</f>
        <v>0.1</v>
      </c>
      <c r="K22" s="146">
        <f>SUM(K23:K23)</f>
        <v>5.5</v>
      </c>
      <c r="L22" s="169"/>
      <c r="M22" s="169"/>
      <c r="N22" s="169"/>
      <c r="O22" s="169"/>
      <c r="P22" s="169"/>
      <c r="Q22" s="169"/>
      <c r="R22" s="146">
        <f>SUM(R23:R23)</f>
        <v>5.5</v>
      </c>
    </row>
    <row r="23" spans="1:18" ht="21.75" customHeight="1">
      <c r="A23" s="127" t="s">
        <v>280</v>
      </c>
      <c r="B23" s="122">
        <v>20701</v>
      </c>
      <c r="C23" s="125">
        <v>2070102</v>
      </c>
      <c r="D23" s="167"/>
      <c r="E23" s="123" t="s">
        <v>282</v>
      </c>
      <c r="F23" s="111">
        <f t="shared" si="0"/>
        <v>5.5</v>
      </c>
      <c r="G23" s="111">
        <f t="shared" si="1"/>
        <v>0</v>
      </c>
      <c r="H23" s="111">
        <v>0</v>
      </c>
      <c r="I23" s="169"/>
      <c r="J23" s="169"/>
      <c r="K23" s="146">
        <v>5.5</v>
      </c>
      <c r="L23" s="169"/>
      <c r="M23" s="169"/>
      <c r="N23" s="169"/>
      <c r="O23" s="169"/>
      <c r="P23" s="169"/>
      <c r="Q23" s="169"/>
      <c r="R23" s="146">
        <v>5.5</v>
      </c>
    </row>
    <row r="24" spans="1:18" ht="21.75" customHeight="1">
      <c r="A24" s="127">
        <v>207</v>
      </c>
      <c r="B24" s="122">
        <v>20701</v>
      </c>
      <c r="C24" s="125">
        <v>2070199</v>
      </c>
      <c r="D24" s="169"/>
      <c r="E24" s="158" t="s">
        <v>336</v>
      </c>
      <c r="F24" s="111">
        <f t="shared" si="0"/>
        <v>14</v>
      </c>
      <c r="G24" s="111">
        <f t="shared" si="1"/>
        <v>14</v>
      </c>
      <c r="H24" s="111">
        <v>11.8</v>
      </c>
      <c r="I24" s="169">
        <v>2.1</v>
      </c>
      <c r="J24" s="169">
        <v>0.1</v>
      </c>
      <c r="K24" s="146"/>
      <c r="L24" s="169"/>
      <c r="M24" s="169"/>
      <c r="N24" s="169"/>
      <c r="O24" s="169"/>
      <c r="P24" s="169"/>
      <c r="Q24" s="169"/>
      <c r="R24" s="146"/>
    </row>
    <row r="25" spans="1:18" ht="21.75" customHeight="1">
      <c r="A25" s="121">
        <v>208</v>
      </c>
      <c r="B25" s="122" t="s">
        <v>283</v>
      </c>
      <c r="C25" s="125"/>
      <c r="D25" s="169"/>
      <c r="E25" s="132" t="s">
        <v>284</v>
      </c>
      <c r="F25" s="111">
        <f t="shared" si="0"/>
        <v>1309.3000000000002</v>
      </c>
      <c r="G25" s="111">
        <f>SUM(G26:G47)</f>
        <v>1254.1000000000001</v>
      </c>
      <c r="H25" s="111">
        <f>SUM(H26:H47)</f>
        <v>350.90000000000003</v>
      </c>
      <c r="I25" s="111">
        <f>SUM(I26:I47)</f>
        <v>5.9</v>
      </c>
      <c r="J25" s="111">
        <f>SUM(J26:J47)</f>
        <v>897.30000000000007</v>
      </c>
      <c r="K25" s="146">
        <f>SUM(K27:K47)</f>
        <v>55.2</v>
      </c>
      <c r="L25" s="169"/>
      <c r="M25" s="169"/>
      <c r="N25" s="169"/>
      <c r="O25" s="169"/>
      <c r="P25" s="169"/>
      <c r="Q25" s="169"/>
      <c r="R25" s="146">
        <f>SUM(R27:R47)</f>
        <v>55.2</v>
      </c>
    </row>
    <row r="26" spans="1:18" ht="21.75" customHeight="1">
      <c r="A26" s="127">
        <v>208</v>
      </c>
      <c r="B26" s="122">
        <v>20801</v>
      </c>
      <c r="C26" s="125">
        <v>2080108</v>
      </c>
      <c r="D26" s="169"/>
      <c r="E26" s="158" t="s">
        <v>337</v>
      </c>
      <c r="F26" s="111">
        <f t="shared" si="0"/>
        <v>0.7</v>
      </c>
      <c r="G26" s="111">
        <f t="shared" si="1"/>
        <v>0.7</v>
      </c>
      <c r="H26" s="111">
        <v>0</v>
      </c>
      <c r="I26" s="169">
        <v>0.7</v>
      </c>
      <c r="K26" s="146"/>
      <c r="L26" s="169"/>
      <c r="M26" s="169"/>
      <c r="N26" s="169"/>
      <c r="O26" s="169"/>
      <c r="P26" s="169"/>
      <c r="Q26" s="169"/>
      <c r="R26" s="146"/>
    </row>
    <row r="27" spans="1:18" ht="21.75" customHeight="1">
      <c r="A27" s="127">
        <v>208</v>
      </c>
      <c r="B27" s="122">
        <v>20801</v>
      </c>
      <c r="C27" s="125">
        <v>2080109</v>
      </c>
      <c r="D27" s="169"/>
      <c r="E27" s="132" t="s">
        <v>285</v>
      </c>
      <c r="F27" s="111">
        <f t="shared" si="0"/>
        <v>38.800000000000004</v>
      </c>
      <c r="G27" s="111">
        <f t="shared" si="1"/>
        <v>35.800000000000004</v>
      </c>
      <c r="H27" s="111">
        <v>31</v>
      </c>
      <c r="I27" s="169">
        <v>4.7</v>
      </c>
      <c r="J27" s="169">
        <v>0.1</v>
      </c>
      <c r="K27" s="146">
        <v>3</v>
      </c>
      <c r="L27" s="169"/>
      <c r="M27" s="169"/>
      <c r="N27" s="169"/>
      <c r="O27" s="169"/>
      <c r="P27" s="169"/>
      <c r="Q27" s="169"/>
      <c r="R27" s="146">
        <v>3</v>
      </c>
    </row>
    <row r="28" spans="1:18" ht="21.75" customHeight="1">
      <c r="A28" s="127">
        <v>208</v>
      </c>
      <c r="B28" s="122">
        <v>20802</v>
      </c>
      <c r="C28" s="129">
        <v>2080202</v>
      </c>
      <c r="D28" s="169"/>
      <c r="E28" s="139" t="s">
        <v>286</v>
      </c>
      <c r="F28" s="111">
        <f t="shared" si="0"/>
        <v>57.2</v>
      </c>
      <c r="G28" s="111">
        <f t="shared" si="1"/>
        <v>5</v>
      </c>
      <c r="H28" s="111">
        <v>0</v>
      </c>
      <c r="I28" s="169"/>
      <c r="J28" s="169">
        <v>5</v>
      </c>
      <c r="K28" s="146">
        <v>52.2</v>
      </c>
      <c r="L28" s="169"/>
      <c r="M28" s="169"/>
      <c r="N28" s="169"/>
      <c r="O28" s="169"/>
      <c r="P28" s="169"/>
      <c r="Q28" s="169"/>
      <c r="R28" s="146">
        <v>52.2</v>
      </c>
    </row>
    <row r="29" spans="1:18" ht="21.75" customHeight="1">
      <c r="A29" s="127">
        <v>208</v>
      </c>
      <c r="B29" s="123">
        <v>20802</v>
      </c>
      <c r="C29" s="125">
        <v>2080204</v>
      </c>
      <c r="D29" s="169"/>
      <c r="E29" s="132" t="s">
        <v>287</v>
      </c>
      <c r="F29" s="111">
        <f t="shared" si="0"/>
        <v>162.69999999999999</v>
      </c>
      <c r="G29" s="111">
        <f t="shared" si="1"/>
        <v>162.69999999999999</v>
      </c>
      <c r="H29" s="111">
        <v>0</v>
      </c>
      <c r="I29" s="169"/>
      <c r="J29" s="169">
        <v>162.69999999999999</v>
      </c>
      <c r="K29" s="146"/>
      <c r="L29" s="169"/>
      <c r="M29" s="169"/>
      <c r="N29" s="169"/>
      <c r="O29" s="169"/>
      <c r="P29" s="169"/>
      <c r="Q29" s="169"/>
      <c r="R29" s="146"/>
    </row>
    <row r="30" spans="1:18" ht="21.75" customHeight="1">
      <c r="A30" s="127">
        <v>208</v>
      </c>
      <c r="B30" s="123">
        <v>20802</v>
      </c>
      <c r="C30" s="125">
        <v>2080299</v>
      </c>
      <c r="D30" s="169"/>
      <c r="E30" s="132" t="s">
        <v>288</v>
      </c>
      <c r="F30" s="111">
        <f t="shared" si="0"/>
        <v>277.10000000000002</v>
      </c>
      <c r="G30" s="111">
        <f t="shared" si="1"/>
        <v>277.10000000000002</v>
      </c>
      <c r="H30" s="111">
        <v>0</v>
      </c>
      <c r="I30" s="169"/>
      <c r="J30" s="169">
        <v>277.10000000000002</v>
      </c>
      <c r="K30" s="146"/>
      <c r="L30" s="169"/>
      <c r="M30" s="169"/>
      <c r="N30" s="169"/>
      <c r="O30" s="169"/>
      <c r="P30" s="169"/>
      <c r="Q30" s="169"/>
      <c r="R30" s="146"/>
    </row>
    <row r="31" spans="1:18" ht="21.75" customHeight="1">
      <c r="A31" s="127">
        <v>208</v>
      </c>
      <c r="B31" s="123">
        <v>20805</v>
      </c>
      <c r="C31" s="125">
        <v>2080501</v>
      </c>
      <c r="D31" s="169"/>
      <c r="E31" s="158" t="s">
        <v>338</v>
      </c>
      <c r="F31" s="111">
        <f t="shared" si="0"/>
        <v>0.3</v>
      </c>
      <c r="G31" s="111">
        <f t="shared" si="1"/>
        <v>0.3</v>
      </c>
      <c r="H31" s="111">
        <v>0</v>
      </c>
      <c r="I31" s="169">
        <v>0.3</v>
      </c>
      <c r="J31" s="169"/>
      <c r="K31" s="146"/>
      <c r="L31" s="169"/>
      <c r="M31" s="169"/>
      <c r="N31" s="169"/>
      <c r="O31" s="169"/>
      <c r="P31" s="169"/>
      <c r="Q31" s="169"/>
      <c r="R31" s="146"/>
    </row>
    <row r="32" spans="1:18" ht="21.75" customHeight="1">
      <c r="A32" s="127">
        <v>208</v>
      </c>
      <c r="B32" s="123">
        <v>20805</v>
      </c>
      <c r="C32" s="125">
        <v>2080502</v>
      </c>
      <c r="D32" s="169"/>
      <c r="E32" s="132" t="s">
        <v>289</v>
      </c>
      <c r="F32" s="111">
        <f t="shared" si="0"/>
        <v>0.2</v>
      </c>
      <c r="G32" s="111">
        <f t="shared" si="1"/>
        <v>0.2</v>
      </c>
      <c r="H32" s="111">
        <v>0</v>
      </c>
      <c r="I32" s="169">
        <v>0.2</v>
      </c>
      <c r="J32" s="169"/>
      <c r="K32" s="146"/>
      <c r="L32" s="169"/>
      <c r="M32" s="169"/>
      <c r="N32" s="169"/>
      <c r="O32" s="169"/>
      <c r="P32" s="169"/>
      <c r="Q32" s="169"/>
      <c r="R32" s="146"/>
    </row>
    <row r="33" spans="1:18" ht="21.75" customHeight="1">
      <c r="A33" s="127">
        <v>208</v>
      </c>
      <c r="B33" s="123">
        <v>20805</v>
      </c>
      <c r="C33" s="129">
        <v>2080505</v>
      </c>
      <c r="D33" s="169"/>
      <c r="E33" s="139" t="s">
        <v>290</v>
      </c>
      <c r="F33" s="111">
        <f t="shared" si="0"/>
        <v>312.10000000000002</v>
      </c>
      <c r="G33" s="111">
        <f t="shared" si="1"/>
        <v>312.10000000000002</v>
      </c>
      <c r="H33" s="111">
        <v>312.10000000000002</v>
      </c>
      <c r="I33" s="169"/>
      <c r="J33" s="169"/>
      <c r="K33" s="147"/>
      <c r="L33" s="169"/>
      <c r="M33" s="169"/>
      <c r="N33" s="169"/>
      <c r="O33" s="169"/>
      <c r="P33" s="169"/>
      <c r="Q33" s="169"/>
      <c r="R33" s="147"/>
    </row>
    <row r="34" spans="1:18" ht="21.75" customHeight="1">
      <c r="A34" s="127">
        <v>208</v>
      </c>
      <c r="B34" s="123">
        <v>20808</v>
      </c>
      <c r="C34" s="125">
        <v>2080802</v>
      </c>
      <c r="D34" s="169"/>
      <c r="E34" s="132" t="s">
        <v>291</v>
      </c>
      <c r="F34" s="111">
        <f t="shared" si="0"/>
        <v>25.3</v>
      </c>
      <c r="G34" s="111">
        <f t="shared" si="1"/>
        <v>25.3</v>
      </c>
      <c r="H34" s="111">
        <v>0</v>
      </c>
      <c r="I34" s="169"/>
      <c r="J34" s="169">
        <v>25.3</v>
      </c>
      <c r="K34" s="146"/>
      <c r="L34" s="169"/>
      <c r="M34" s="169"/>
      <c r="N34" s="169"/>
      <c r="O34" s="169"/>
      <c r="P34" s="169"/>
      <c r="Q34" s="169"/>
      <c r="R34" s="146"/>
    </row>
    <row r="35" spans="1:18" ht="21.75" customHeight="1">
      <c r="A35" s="127">
        <v>208</v>
      </c>
      <c r="B35" s="123">
        <v>20808</v>
      </c>
      <c r="C35" s="125">
        <v>2080803</v>
      </c>
      <c r="D35" s="169"/>
      <c r="E35" s="132" t="s">
        <v>292</v>
      </c>
      <c r="F35" s="111">
        <f t="shared" si="0"/>
        <v>18</v>
      </c>
      <c r="G35" s="111">
        <f t="shared" si="1"/>
        <v>18</v>
      </c>
      <c r="H35" s="111">
        <v>0</v>
      </c>
      <c r="I35" s="169"/>
      <c r="J35" s="169">
        <v>18</v>
      </c>
      <c r="K35" s="146"/>
      <c r="L35" s="169"/>
      <c r="M35" s="169"/>
      <c r="N35" s="169"/>
      <c r="O35" s="169"/>
      <c r="P35" s="169"/>
      <c r="Q35" s="169"/>
      <c r="R35" s="146"/>
    </row>
    <row r="36" spans="1:18" ht="21.75" customHeight="1">
      <c r="A36" s="127">
        <v>208</v>
      </c>
      <c r="B36" s="123">
        <v>20808</v>
      </c>
      <c r="C36" s="125">
        <v>2080806</v>
      </c>
      <c r="D36" s="169"/>
      <c r="E36" s="132" t="s">
        <v>293</v>
      </c>
      <c r="F36" s="111">
        <f t="shared" si="0"/>
        <v>20</v>
      </c>
      <c r="G36" s="111">
        <f t="shared" si="1"/>
        <v>20</v>
      </c>
      <c r="H36" s="111">
        <v>0</v>
      </c>
      <c r="I36" s="169"/>
      <c r="J36" s="169">
        <v>20</v>
      </c>
      <c r="K36" s="146"/>
      <c r="L36" s="169"/>
      <c r="M36" s="169"/>
      <c r="N36" s="169"/>
      <c r="O36" s="169"/>
      <c r="P36" s="169"/>
      <c r="Q36" s="169"/>
      <c r="R36" s="146"/>
    </row>
    <row r="37" spans="1:18" ht="21.75" customHeight="1">
      <c r="A37" s="127">
        <v>208</v>
      </c>
      <c r="B37" s="123">
        <v>20808</v>
      </c>
      <c r="C37" s="125">
        <v>2080899</v>
      </c>
      <c r="D37" s="169"/>
      <c r="E37" s="132" t="s">
        <v>294</v>
      </c>
      <c r="F37" s="111">
        <f t="shared" si="0"/>
        <v>148</v>
      </c>
      <c r="G37" s="111">
        <f t="shared" si="1"/>
        <v>148</v>
      </c>
      <c r="H37" s="111">
        <v>0</v>
      </c>
      <c r="I37" s="169"/>
      <c r="J37" s="169">
        <v>148</v>
      </c>
      <c r="K37" s="147"/>
      <c r="L37" s="169"/>
      <c r="M37" s="169"/>
      <c r="N37" s="169"/>
      <c r="O37" s="169"/>
      <c r="P37" s="169"/>
      <c r="Q37" s="169"/>
      <c r="R37" s="147"/>
    </row>
    <row r="38" spans="1:18" ht="21.75" customHeight="1">
      <c r="A38" s="127">
        <v>208</v>
      </c>
      <c r="B38" s="123">
        <v>20809</v>
      </c>
      <c r="C38" s="125">
        <v>2080901</v>
      </c>
      <c r="D38" s="169"/>
      <c r="E38" s="132" t="s">
        <v>295</v>
      </c>
      <c r="F38" s="111">
        <f t="shared" si="0"/>
        <v>37</v>
      </c>
      <c r="G38" s="111">
        <f t="shared" si="1"/>
        <v>37</v>
      </c>
      <c r="H38" s="111">
        <v>0</v>
      </c>
      <c r="I38" s="169"/>
      <c r="J38" s="169">
        <v>37</v>
      </c>
      <c r="K38" s="148"/>
      <c r="L38" s="169"/>
      <c r="M38" s="169"/>
      <c r="N38" s="169"/>
      <c r="O38" s="169"/>
      <c r="P38" s="169"/>
      <c r="Q38" s="169"/>
      <c r="R38" s="148"/>
    </row>
    <row r="39" spans="1:18" ht="21.75" customHeight="1">
      <c r="A39" s="127">
        <v>208</v>
      </c>
      <c r="B39" s="123">
        <v>20809</v>
      </c>
      <c r="C39" s="125">
        <v>2080999</v>
      </c>
      <c r="D39" s="169"/>
      <c r="E39" s="158" t="s">
        <v>339</v>
      </c>
      <c r="F39" s="111">
        <f t="shared" si="0"/>
        <v>0.7</v>
      </c>
      <c r="G39" s="111">
        <f t="shared" si="1"/>
        <v>0.7</v>
      </c>
      <c r="H39" s="111">
        <v>0</v>
      </c>
      <c r="I39" s="169"/>
      <c r="J39" s="169">
        <v>0.7</v>
      </c>
      <c r="K39" s="148"/>
      <c r="L39" s="169"/>
      <c r="M39" s="169"/>
      <c r="N39" s="169"/>
      <c r="O39" s="169"/>
      <c r="P39" s="169"/>
      <c r="Q39" s="169"/>
      <c r="R39" s="148"/>
    </row>
    <row r="40" spans="1:18" ht="21.75" customHeight="1">
      <c r="A40" s="127">
        <v>208</v>
      </c>
      <c r="B40" s="123">
        <v>20810</v>
      </c>
      <c r="C40" s="125">
        <v>2081002</v>
      </c>
      <c r="D40" s="169"/>
      <c r="E40" s="132" t="s">
        <v>296</v>
      </c>
      <c r="F40" s="111">
        <f t="shared" si="0"/>
        <v>80</v>
      </c>
      <c r="G40" s="111">
        <f t="shared" si="1"/>
        <v>80</v>
      </c>
      <c r="H40" s="111">
        <v>0</v>
      </c>
      <c r="I40" s="169"/>
      <c r="J40" s="169">
        <v>80</v>
      </c>
      <c r="K40" s="147"/>
      <c r="L40" s="169"/>
      <c r="M40" s="169"/>
      <c r="N40" s="169"/>
      <c r="O40" s="169"/>
      <c r="P40" s="169"/>
      <c r="Q40" s="169"/>
      <c r="R40" s="147"/>
    </row>
    <row r="41" spans="1:18" ht="21.75" customHeight="1">
      <c r="A41" s="127">
        <v>208</v>
      </c>
      <c r="B41" s="123">
        <v>20810</v>
      </c>
      <c r="C41" s="125">
        <v>2081099</v>
      </c>
      <c r="D41" s="169"/>
      <c r="E41" s="132" t="s">
        <v>297</v>
      </c>
      <c r="F41" s="111">
        <f t="shared" si="0"/>
        <v>23.4</v>
      </c>
      <c r="G41" s="111">
        <f t="shared" si="1"/>
        <v>23.4</v>
      </c>
      <c r="H41" s="111">
        <v>0</v>
      </c>
      <c r="I41" s="169"/>
      <c r="J41" s="169">
        <v>23.4</v>
      </c>
      <c r="K41" s="147"/>
      <c r="L41" s="169"/>
      <c r="M41" s="169"/>
      <c r="N41" s="169"/>
      <c r="O41" s="169"/>
      <c r="P41" s="169"/>
      <c r="Q41" s="169"/>
      <c r="R41" s="147"/>
    </row>
    <row r="42" spans="1:18" ht="21.75" customHeight="1">
      <c r="A42" s="127">
        <v>208</v>
      </c>
      <c r="B42" s="123">
        <v>20819</v>
      </c>
      <c r="C42" s="129">
        <v>2081901</v>
      </c>
      <c r="D42" s="169"/>
      <c r="E42" s="139" t="s">
        <v>298</v>
      </c>
      <c r="F42" s="111">
        <f t="shared" si="0"/>
        <v>8</v>
      </c>
      <c r="G42" s="111">
        <f t="shared" si="1"/>
        <v>8</v>
      </c>
      <c r="H42" s="111">
        <v>0</v>
      </c>
      <c r="I42" s="169"/>
      <c r="J42" s="169">
        <v>8</v>
      </c>
      <c r="K42" s="147"/>
      <c r="L42" s="169"/>
      <c r="M42" s="169"/>
      <c r="N42" s="169"/>
      <c r="O42" s="169"/>
      <c r="P42" s="169"/>
      <c r="Q42" s="169"/>
      <c r="R42" s="147"/>
    </row>
    <row r="43" spans="1:18" ht="21.75" customHeight="1">
      <c r="A43" s="127">
        <v>208</v>
      </c>
      <c r="B43" s="123">
        <v>20819</v>
      </c>
      <c r="C43" s="129">
        <v>2081902</v>
      </c>
      <c r="D43" s="169"/>
      <c r="E43" s="139" t="s">
        <v>299</v>
      </c>
      <c r="F43" s="111">
        <f t="shared" si="0"/>
        <v>72</v>
      </c>
      <c r="G43" s="111">
        <f t="shared" si="1"/>
        <v>72</v>
      </c>
      <c r="H43" s="111">
        <v>0</v>
      </c>
      <c r="I43" s="169"/>
      <c r="J43" s="169">
        <v>72</v>
      </c>
      <c r="K43" s="147"/>
      <c r="L43" s="169"/>
      <c r="M43" s="169"/>
      <c r="N43" s="169"/>
      <c r="O43" s="169"/>
      <c r="P43" s="169"/>
      <c r="Q43" s="169"/>
      <c r="R43" s="147"/>
    </row>
    <row r="44" spans="1:18" ht="21.75" customHeight="1">
      <c r="A44" s="127">
        <v>208</v>
      </c>
      <c r="B44" s="123">
        <v>20825</v>
      </c>
      <c r="C44" s="125">
        <v>2082501</v>
      </c>
      <c r="D44" s="169"/>
      <c r="E44" s="132" t="s">
        <v>300</v>
      </c>
      <c r="F44" s="111">
        <f t="shared" si="0"/>
        <v>20</v>
      </c>
      <c r="G44" s="111">
        <f t="shared" si="1"/>
        <v>20</v>
      </c>
      <c r="H44" s="111">
        <v>0</v>
      </c>
      <c r="I44" s="169"/>
      <c r="J44" s="169">
        <v>20</v>
      </c>
      <c r="K44" s="147"/>
      <c r="L44" s="169"/>
      <c r="M44" s="169"/>
      <c r="N44" s="169"/>
      <c r="O44" s="169"/>
      <c r="P44" s="169"/>
      <c r="Q44" s="169"/>
      <c r="R44" s="147"/>
    </row>
    <row r="45" spans="1:18" ht="21.75" customHeight="1">
      <c r="A45" s="127">
        <v>208</v>
      </c>
      <c r="B45" s="123">
        <v>20827</v>
      </c>
      <c r="C45" s="129">
        <v>2082701</v>
      </c>
      <c r="D45" s="169"/>
      <c r="E45" s="139" t="s">
        <v>301</v>
      </c>
      <c r="F45" s="111">
        <f t="shared" si="0"/>
        <v>1.8</v>
      </c>
      <c r="G45" s="111">
        <f t="shared" si="1"/>
        <v>1.8</v>
      </c>
      <c r="H45" s="111">
        <v>1.8</v>
      </c>
      <c r="I45" s="169"/>
      <c r="J45" s="169"/>
      <c r="K45" s="147"/>
      <c r="L45" s="169"/>
      <c r="M45" s="169"/>
      <c r="N45" s="169"/>
      <c r="O45" s="169"/>
      <c r="P45" s="169"/>
      <c r="Q45" s="169"/>
      <c r="R45" s="147"/>
    </row>
    <row r="46" spans="1:18" ht="21.75" customHeight="1">
      <c r="A46" s="127">
        <v>208</v>
      </c>
      <c r="B46" s="123">
        <v>20827</v>
      </c>
      <c r="C46" s="129">
        <v>2082702</v>
      </c>
      <c r="D46" s="169"/>
      <c r="E46" s="139" t="s">
        <v>302</v>
      </c>
      <c r="F46" s="111">
        <f t="shared" si="0"/>
        <v>2.5</v>
      </c>
      <c r="G46" s="111">
        <f t="shared" si="1"/>
        <v>2.5</v>
      </c>
      <c r="H46" s="111">
        <v>2.5</v>
      </c>
      <c r="J46" s="169"/>
      <c r="K46" s="147"/>
      <c r="L46" s="169"/>
      <c r="M46" s="169"/>
      <c r="N46" s="169"/>
      <c r="O46" s="169"/>
      <c r="P46" s="169"/>
      <c r="Q46" s="169"/>
      <c r="R46" s="147"/>
    </row>
    <row r="47" spans="1:18" ht="21.75" customHeight="1">
      <c r="A47" s="127">
        <v>208</v>
      </c>
      <c r="B47" s="123">
        <v>20827</v>
      </c>
      <c r="C47" s="129">
        <v>2082703</v>
      </c>
      <c r="D47" s="169"/>
      <c r="E47" s="139" t="s">
        <v>303</v>
      </c>
      <c r="F47" s="111">
        <f t="shared" si="0"/>
        <v>3.5</v>
      </c>
      <c r="G47" s="111">
        <f t="shared" si="1"/>
        <v>3.5</v>
      </c>
      <c r="H47" s="111">
        <v>3.5</v>
      </c>
      <c r="I47" s="169"/>
      <c r="J47" s="169"/>
      <c r="K47" s="147"/>
      <c r="L47" s="169"/>
      <c r="M47" s="169"/>
      <c r="N47" s="169"/>
      <c r="O47" s="169"/>
      <c r="P47" s="169"/>
      <c r="Q47" s="169"/>
      <c r="R47" s="147"/>
    </row>
    <row r="48" spans="1:18" ht="21.75" customHeight="1">
      <c r="A48" s="121">
        <v>210</v>
      </c>
      <c r="B48" s="123"/>
      <c r="C48" s="125"/>
      <c r="D48" s="169"/>
      <c r="E48" s="123" t="s">
        <v>304</v>
      </c>
      <c r="F48" s="111">
        <f t="shared" si="0"/>
        <v>272.5</v>
      </c>
      <c r="G48" s="111">
        <f>SUM(G49:G54)</f>
        <v>229.8</v>
      </c>
      <c r="H48" s="111">
        <f>SUM(H49:H54)</f>
        <v>199</v>
      </c>
      <c r="I48" s="111">
        <f>SUM(I49:I54)</f>
        <v>30.700000000000003</v>
      </c>
      <c r="J48" s="111">
        <f>SUM(J49:J54)</f>
        <v>0.1</v>
      </c>
      <c r="K48" s="147">
        <f>SUM(K49:K53)</f>
        <v>42.7</v>
      </c>
      <c r="L48" s="169"/>
      <c r="M48" s="169"/>
      <c r="N48" s="169"/>
      <c r="O48" s="169"/>
      <c r="P48" s="169"/>
      <c r="Q48" s="169"/>
      <c r="R48" s="147">
        <f>SUM(R49:R53)</f>
        <v>42.7</v>
      </c>
    </row>
    <row r="49" spans="1:18" ht="21.75" customHeight="1">
      <c r="A49" s="127">
        <v>210</v>
      </c>
      <c r="B49" s="123">
        <v>21007</v>
      </c>
      <c r="C49" s="125">
        <v>2100716</v>
      </c>
      <c r="D49" s="169"/>
      <c r="E49" s="123" t="s">
        <v>305</v>
      </c>
      <c r="F49" s="111">
        <f t="shared" si="0"/>
        <v>80</v>
      </c>
      <c r="G49" s="111">
        <f t="shared" si="1"/>
        <v>79</v>
      </c>
      <c r="H49" s="111">
        <v>63.5</v>
      </c>
      <c r="I49" s="169">
        <v>15.4</v>
      </c>
      <c r="J49" s="169">
        <v>0.1</v>
      </c>
      <c r="K49" s="147">
        <v>1</v>
      </c>
      <c r="L49" s="169"/>
      <c r="M49" s="169"/>
      <c r="N49" s="169"/>
      <c r="O49" s="169"/>
      <c r="P49" s="169"/>
      <c r="Q49" s="169"/>
      <c r="R49" s="147">
        <v>1</v>
      </c>
    </row>
    <row r="50" spans="1:18" ht="21.75" customHeight="1">
      <c r="A50" s="127">
        <v>210</v>
      </c>
      <c r="B50" s="123">
        <v>21007</v>
      </c>
      <c r="C50" s="125">
        <v>2100799</v>
      </c>
      <c r="D50" s="169"/>
      <c r="E50" s="123" t="s">
        <v>306</v>
      </c>
      <c r="F50" s="111">
        <f t="shared" si="0"/>
        <v>41.7</v>
      </c>
      <c r="G50" s="111">
        <f t="shared" si="1"/>
        <v>0</v>
      </c>
      <c r="H50" s="111">
        <v>0</v>
      </c>
      <c r="I50" s="169"/>
      <c r="J50" s="169"/>
      <c r="K50" s="147">
        <v>41.7</v>
      </c>
      <c r="L50" s="169"/>
      <c r="M50" s="169"/>
      <c r="N50" s="169"/>
      <c r="O50" s="169"/>
      <c r="P50" s="169"/>
      <c r="Q50" s="169"/>
      <c r="R50" s="147">
        <v>41.7</v>
      </c>
    </row>
    <row r="51" spans="1:18" ht="21.75" customHeight="1">
      <c r="A51" s="127">
        <v>210</v>
      </c>
      <c r="B51" s="123">
        <v>21011</v>
      </c>
      <c r="C51" s="129">
        <v>2101101</v>
      </c>
      <c r="D51" s="169"/>
      <c r="E51" s="139" t="s">
        <v>307</v>
      </c>
      <c r="F51" s="111">
        <f t="shared" si="0"/>
        <v>48</v>
      </c>
      <c r="G51" s="111">
        <f t="shared" si="1"/>
        <v>48</v>
      </c>
      <c r="H51" s="111">
        <v>37.200000000000003</v>
      </c>
      <c r="I51" s="169">
        <v>10.8</v>
      </c>
      <c r="J51" s="169"/>
      <c r="K51" s="147"/>
      <c r="L51" s="169"/>
      <c r="M51" s="169"/>
      <c r="N51" s="169"/>
      <c r="O51" s="169"/>
      <c r="P51" s="169"/>
      <c r="Q51" s="169"/>
      <c r="R51" s="147"/>
    </row>
    <row r="52" spans="1:18" ht="21.75" customHeight="1">
      <c r="A52" s="127">
        <v>210</v>
      </c>
      <c r="B52" s="123">
        <v>21011</v>
      </c>
      <c r="C52" s="129">
        <v>2101102</v>
      </c>
      <c r="D52" s="169"/>
      <c r="E52" s="139" t="s">
        <v>308</v>
      </c>
      <c r="F52" s="111">
        <f t="shared" si="0"/>
        <v>34.299999999999997</v>
      </c>
      <c r="G52" s="111">
        <f t="shared" si="1"/>
        <v>34.299999999999997</v>
      </c>
      <c r="H52" s="111">
        <v>29.8</v>
      </c>
      <c r="I52" s="169">
        <v>4.5</v>
      </c>
      <c r="J52" s="169"/>
      <c r="K52" s="147"/>
      <c r="L52" s="169"/>
      <c r="M52" s="169"/>
      <c r="N52" s="169"/>
      <c r="O52" s="169"/>
      <c r="P52" s="169"/>
      <c r="Q52" s="169"/>
      <c r="R52" s="147"/>
    </row>
    <row r="53" spans="1:18" ht="21.75" customHeight="1">
      <c r="A53" s="127">
        <v>210</v>
      </c>
      <c r="B53" s="123">
        <v>21011</v>
      </c>
      <c r="C53" s="129">
        <v>2101103</v>
      </c>
      <c r="D53" s="169"/>
      <c r="E53" s="139" t="s">
        <v>309</v>
      </c>
      <c r="F53" s="111">
        <f t="shared" si="0"/>
        <v>36.5</v>
      </c>
      <c r="G53" s="111">
        <f t="shared" si="1"/>
        <v>36.5</v>
      </c>
      <c r="H53" s="111">
        <v>36.5</v>
      </c>
      <c r="I53" s="169"/>
      <c r="J53" s="169"/>
      <c r="K53" s="147"/>
      <c r="L53" s="169"/>
      <c r="M53" s="169"/>
      <c r="N53" s="169"/>
      <c r="O53" s="169"/>
      <c r="P53" s="169"/>
      <c r="Q53" s="169"/>
      <c r="R53" s="147"/>
    </row>
    <row r="54" spans="1:18" ht="21.75" customHeight="1">
      <c r="A54" s="127">
        <v>210</v>
      </c>
      <c r="B54" s="123">
        <v>21013</v>
      </c>
      <c r="C54" s="168" t="s">
        <v>340</v>
      </c>
      <c r="D54" s="169"/>
      <c r="E54" s="158" t="s">
        <v>341</v>
      </c>
      <c r="F54" s="111">
        <f t="shared" si="0"/>
        <v>32</v>
      </c>
      <c r="G54" s="111">
        <f t="shared" si="1"/>
        <v>32</v>
      </c>
      <c r="H54" s="111">
        <v>32</v>
      </c>
      <c r="I54" s="169"/>
      <c r="J54" s="169"/>
      <c r="K54" s="147"/>
      <c r="L54" s="169"/>
      <c r="M54" s="169"/>
      <c r="N54" s="169"/>
      <c r="O54" s="169"/>
      <c r="P54" s="169"/>
      <c r="Q54" s="169"/>
      <c r="R54" s="147"/>
    </row>
    <row r="55" spans="1:18" ht="21.75" customHeight="1">
      <c r="A55" s="121">
        <v>211</v>
      </c>
      <c r="B55" s="123"/>
      <c r="C55" s="129"/>
      <c r="D55" s="169"/>
      <c r="E55" s="139" t="s">
        <v>335</v>
      </c>
      <c r="F55" s="111">
        <f t="shared" si="0"/>
        <v>100</v>
      </c>
      <c r="G55" s="111">
        <f t="shared" si="1"/>
        <v>0</v>
      </c>
      <c r="H55" s="111">
        <v>0</v>
      </c>
      <c r="I55" s="169"/>
      <c r="J55" s="169"/>
      <c r="K55" s="147">
        <f>SUM(K56)</f>
        <v>100</v>
      </c>
      <c r="L55" s="169"/>
      <c r="M55" s="169"/>
      <c r="N55" s="169"/>
      <c r="O55" s="169"/>
      <c r="P55" s="169"/>
      <c r="Q55" s="169"/>
      <c r="R55" s="147">
        <f>SUM(R56)</f>
        <v>100</v>
      </c>
    </row>
    <row r="56" spans="1:18" ht="21.75" customHeight="1">
      <c r="A56" s="121"/>
      <c r="B56" s="123">
        <v>21103</v>
      </c>
      <c r="C56" s="129">
        <v>2110302</v>
      </c>
      <c r="D56" s="169"/>
      <c r="E56" s="158" t="s">
        <v>325</v>
      </c>
      <c r="F56" s="111">
        <f t="shared" si="0"/>
        <v>100</v>
      </c>
      <c r="G56" s="111"/>
      <c r="H56" s="111">
        <v>0</v>
      </c>
      <c r="I56" s="169"/>
      <c r="J56" s="169"/>
      <c r="K56" s="147">
        <v>100</v>
      </c>
      <c r="L56" s="169"/>
      <c r="M56" s="169"/>
      <c r="N56" s="169"/>
      <c r="O56" s="169"/>
      <c r="P56" s="169"/>
      <c r="Q56" s="169"/>
      <c r="R56" s="147">
        <v>100</v>
      </c>
    </row>
    <row r="57" spans="1:18" ht="21.75" customHeight="1">
      <c r="A57" s="121">
        <v>212</v>
      </c>
      <c r="B57" s="123" t="s">
        <v>310</v>
      </c>
      <c r="C57" s="125"/>
      <c r="D57" s="169"/>
      <c r="E57" s="123" t="s">
        <v>311</v>
      </c>
      <c r="F57" s="111">
        <f t="shared" si="0"/>
        <v>348.2</v>
      </c>
      <c r="G57" s="111">
        <f>SUM(G58:G59)</f>
        <v>298.2</v>
      </c>
      <c r="H57" s="111">
        <f>SUM(H58:H59)</f>
        <v>297.2</v>
      </c>
      <c r="I57" s="111">
        <f>SUM(I58:I59)</f>
        <v>0</v>
      </c>
      <c r="J57" s="111">
        <f>SUM(J58:J59)</f>
        <v>1</v>
      </c>
      <c r="K57" s="147">
        <f>SUM(K58:K59)</f>
        <v>50</v>
      </c>
      <c r="L57" s="169"/>
      <c r="M57" s="169"/>
      <c r="N57" s="169"/>
      <c r="O57" s="169"/>
      <c r="P57" s="169"/>
      <c r="Q57" s="169"/>
      <c r="R57" s="147">
        <f>SUM(R58:R59)</f>
        <v>50</v>
      </c>
    </row>
    <row r="58" spans="1:18" ht="21.75" customHeight="1">
      <c r="A58" s="127">
        <v>212</v>
      </c>
      <c r="B58" s="123">
        <v>21201</v>
      </c>
      <c r="C58" s="125">
        <v>2120101</v>
      </c>
      <c r="D58" s="169"/>
      <c r="E58" s="123" t="s">
        <v>312</v>
      </c>
      <c r="F58" s="111">
        <f t="shared" si="0"/>
        <v>61</v>
      </c>
      <c r="G58" s="111">
        <f t="shared" si="1"/>
        <v>11</v>
      </c>
      <c r="H58" s="111">
        <v>11</v>
      </c>
      <c r="I58" s="169"/>
      <c r="J58" s="169"/>
      <c r="K58" s="147">
        <v>50</v>
      </c>
      <c r="L58" s="169"/>
      <c r="M58" s="169"/>
      <c r="N58" s="169"/>
      <c r="O58" s="169"/>
      <c r="P58" s="169"/>
      <c r="Q58" s="169"/>
      <c r="R58" s="147">
        <v>50</v>
      </c>
    </row>
    <row r="59" spans="1:18" ht="21.75" customHeight="1">
      <c r="A59" s="127">
        <v>212</v>
      </c>
      <c r="B59" s="123">
        <v>21201</v>
      </c>
      <c r="C59" s="125">
        <v>2120102</v>
      </c>
      <c r="D59" s="169"/>
      <c r="E59" s="123" t="s">
        <v>313</v>
      </c>
      <c r="F59" s="111">
        <f t="shared" si="0"/>
        <v>287.2</v>
      </c>
      <c r="G59" s="111">
        <f t="shared" si="1"/>
        <v>287.2</v>
      </c>
      <c r="H59" s="111">
        <v>286.2</v>
      </c>
      <c r="I59" s="169"/>
      <c r="J59" s="169">
        <v>1</v>
      </c>
      <c r="K59" s="147"/>
      <c r="L59" s="169"/>
      <c r="M59" s="169"/>
      <c r="N59" s="169"/>
      <c r="O59" s="169"/>
      <c r="P59" s="169"/>
      <c r="Q59" s="169"/>
      <c r="R59" s="147"/>
    </row>
    <row r="60" spans="1:18" ht="21.75" customHeight="1">
      <c r="A60" s="121">
        <v>213</v>
      </c>
      <c r="B60" s="123"/>
      <c r="C60" s="125"/>
      <c r="D60" s="169"/>
      <c r="E60" s="132" t="s">
        <v>314</v>
      </c>
      <c r="F60" s="111">
        <f t="shared" si="0"/>
        <v>356.3</v>
      </c>
      <c r="G60" s="111">
        <f>SUM(G61:G67)</f>
        <v>93.300000000000011</v>
      </c>
      <c r="H60" s="111">
        <f>SUM(H61:H67)</f>
        <v>80.099999999999994</v>
      </c>
      <c r="I60" s="111">
        <f>SUM(I61:I67)</f>
        <v>12</v>
      </c>
      <c r="J60" s="111">
        <f>SUM(J61:J67)</f>
        <v>1.2000000000000002</v>
      </c>
      <c r="K60" s="147">
        <f>SUM(K61:K67)</f>
        <v>263</v>
      </c>
      <c r="L60" s="169"/>
      <c r="M60" s="169"/>
      <c r="N60" s="169"/>
      <c r="O60" s="169"/>
      <c r="P60" s="169"/>
      <c r="Q60" s="169"/>
      <c r="R60" s="147">
        <f>SUM(R61:R67)</f>
        <v>263</v>
      </c>
    </row>
    <row r="61" spans="1:18" ht="21.75" customHeight="1">
      <c r="A61" s="127">
        <v>213</v>
      </c>
      <c r="B61" s="123">
        <v>21301</v>
      </c>
      <c r="C61" s="168" t="s">
        <v>326</v>
      </c>
      <c r="D61" s="169"/>
      <c r="E61" s="158" t="s">
        <v>327</v>
      </c>
      <c r="F61" s="111">
        <f t="shared" si="0"/>
        <v>80</v>
      </c>
      <c r="G61" s="111">
        <f t="shared" si="1"/>
        <v>0</v>
      </c>
      <c r="H61" s="111">
        <v>0</v>
      </c>
      <c r="I61" s="169"/>
      <c r="J61" s="169"/>
      <c r="K61" s="147">
        <v>80</v>
      </c>
      <c r="L61" s="169"/>
      <c r="M61" s="169"/>
      <c r="N61" s="169"/>
      <c r="O61" s="169"/>
      <c r="P61" s="169"/>
      <c r="Q61" s="169"/>
      <c r="R61" s="147">
        <v>80</v>
      </c>
    </row>
    <row r="62" spans="1:18" ht="21.75" customHeight="1">
      <c r="A62" s="127">
        <v>213</v>
      </c>
      <c r="B62" s="123">
        <v>21301</v>
      </c>
      <c r="C62" s="168" t="s">
        <v>328</v>
      </c>
      <c r="D62" s="169"/>
      <c r="E62" s="158" t="s">
        <v>329</v>
      </c>
      <c r="F62" s="111">
        <f t="shared" si="0"/>
        <v>153</v>
      </c>
      <c r="G62" s="111">
        <f t="shared" si="1"/>
        <v>0</v>
      </c>
      <c r="H62" s="111">
        <v>0</v>
      </c>
      <c r="I62" s="169"/>
      <c r="J62" s="169"/>
      <c r="K62" s="147">
        <v>153</v>
      </c>
      <c r="L62" s="169"/>
      <c r="M62" s="169"/>
      <c r="N62" s="169"/>
      <c r="O62" s="169"/>
      <c r="P62" s="169"/>
      <c r="Q62" s="169"/>
      <c r="R62" s="147">
        <v>153</v>
      </c>
    </row>
    <row r="63" spans="1:18" ht="21.75" customHeight="1">
      <c r="A63" s="127">
        <v>213</v>
      </c>
      <c r="B63" s="123">
        <v>21301</v>
      </c>
      <c r="C63" s="125">
        <v>2130199</v>
      </c>
      <c r="D63" s="169"/>
      <c r="E63" s="132" t="s">
        <v>315</v>
      </c>
      <c r="F63" s="111">
        <f t="shared" si="0"/>
        <v>49.7</v>
      </c>
      <c r="G63" s="111">
        <f t="shared" si="1"/>
        <v>44.7</v>
      </c>
      <c r="H63" s="111">
        <v>40.1</v>
      </c>
      <c r="I63" s="169">
        <v>4.5</v>
      </c>
      <c r="J63" s="169">
        <v>0.1</v>
      </c>
      <c r="K63" s="147">
        <v>5</v>
      </c>
      <c r="L63" s="169"/>
      <c r="M63" s="169"/>
      <c r="N63" s="169"/>
      <c r="O63" s="169"/>
      <c r="P63" s="169"/>
      <c r="Q63" s="169"/>
      <c r="R63" s="147">
        <v>5</v>
      </c>
    </row>
    <row r="64" spans="1:18" ht="21.75" customHeight="1">
      <c r="A64" s="127">
        <v>213</v>
      </c>
      <c r="B64" s="123">
        <v>21302</v>
      </c>
      <c r="C64" s="125">
        <v>2130204</v>
      </c>
      <c r="D64" s="169"/>
      <c r="E64" s="132" t="s">
        <v>316</v>
      </c>
      <c r="F64" s="111">
        <f t="shared" si="0"/>
        <v>5</v>
      </c>
      <c r="G64" s="111">
        <f t="shared" si="1"/>
        <v>5</v>
      </c>
      <c r="H64" s="111">
        <v>3</v>
      </c>
      <c r="I64" s="169">
        <v>1</v>
      </c>
      <c r="J64" s="169">
        <v>1</v>
      </c>
      <c r="K64" s="147"/>
      <c r="L64" s="169"/>
      <c r="M64" s="169"/>
      <c r="N64" s="169"/>
      <c r="O64" s="169"/>
      <c r="P64" s="169"/>
      <c r="Q64" s="169"/>
      <c r="R64" s="147"/>
    </row>
    <row r="65" spans="1:18" ht="21.75" customHeight="1">
      <c r="A65" s="127">
        <v>213</v>
      </c>
      <c r="B65" s="123">
        <v>21302</v>
      </c>
      <c r="C65" s="168" t="s">
        <v>330</v>
      </c>
      <c r="D65" s="169"/>
      <c r="E65" s="158" t="s">
        <v>331</v>
      </c>
      <c r="F65" s="111">
        <f t="shared" si="0"/>
        <v>5</v>
      </c>
      <c r="G65" s="111">
        <f t="shared" si="1"/>
        <v>0</v>
      </c>
      <c r="H65" s="111">
        <v>0</v>
      </c>
      <c r="I65" s="169"/>
      <c r="J65" s="169"/>
      <c r="K65" s="147">
        <v>5</v>
      </c>
      <c r="L65" s="169"/>
      <c r="M65" s="169"/>
      <c r="N65" s="169"/>
      <c r="O65" s="169"/>
      <c r="P65" s="169"/>
      <c r="Q65" s="169"/>
      <c r="R65" s="147">
        <v>5</v>
      </c>
    </row>
    <row r="66" spans="1:18" ht="21.75" customHeight="1">
      <c r="A66" s="127">
        <v>213</v>
      </c>
      <c r="B66" s="123">
        <v>21303</v>
      </c>
      <c r="C66" s="125">
        <v>2130399</v>
      </c>
      <c r="D66" s="169"/>
      <c r="E66" s="132" t="s">
        <v>317</v>
      </c>
      <c r="F66" s="111">
        <f t="shared" si="0"/>
        <v>43.6</v>
      </c>
      <c r="G66" s="111">
        <f t="shared" si="1"/>
        <v>43.6</v>
      </c>
      <c r="H66" s="111">
        <v>37</v>
      </c>
      <c r="I66" s="169">
        <v>6.5</v>
      </c>
      <c r="J66" s="169">
        <v>0.1</v>
      </c>
      <c r="K66" s="147"/>
      <c r="L66" s="169"/>
      <c r="M66" s="169"/>
      <c r="N66" s="169"/>
      <c r="O66" s="169"/>
      <c r="P66" s="169"/>
      <c r="Q66" s="169"/>
      <c r="R66" s="147"/>
    </row>
    <row r="67" spans="1:18" ht="21.75" customHeight="1">
      <c r="A67" s="127">
        <v>213</v>
      </c>
      <c r="B67" s="123">
        <v>21305</v>
      </c>
      <c r="C67" s="168" t="s">
        <v>332</v>
      </c>
      <c r="D67" s="169"/>
      <c r="E67" s="158" t="s">
        <v>333</v>
      </c>
      <c r="F67" s="111">
        <f t="shared" si="0"/>
        <v>20</v>
      </c>
      <c r="G67" s="111">
        <f t="shared" si="1"/>
        <v>0</v>
      </c>
      <c r="H67" s="111">
        <v>0</v>
      </c>
      <c r="I67" s="169"/>
      <c r="J67" s="169"/>
      <c r="K67" s="147">
        <v>20</v>
      </c>
      <c r="L67" s="169"/>
      <c r="M67" s="169"/>
      <c r="N67" s="169"/>
      <c r="O67" s="169"/>
      <c r="P67" s="169"/>
      <c r="Q67" s="169"/>
      <c r="R67" s="147">
        <v>20</v>
      </c>
    </row>
    <row r="68" spans="1:18" ht="21.75" customHeight="1">
      <c r="A68" s="121">
        <v>221</v>
      </c>
      <c r="B68" s="134"/>
      <c r="C68" s="125"/>
      <c r="D68" s="169"/>
      <c r="E68" s="132" t="s">
        <v>170</v>
      </c>
      <c r="F68" s="111">
        <f t="shared" si="0"/>
        <v>118.8</v>
      </c>
      <c r="G68" s="111">
        <f>SUM(G69)</f>
        <v>118.8</v>
      </c>
      <c r="H68" s="111">
        <f>SUM(H69)</f>
        <v>118.8</v>
      </c>
      <c r="I68" s="111">
        <f>SUM(I69)</f>
        <v>0</v>
      </c>
      <c r="J68" s="111">
        <f>SUM(J69)</f>
        <v>0</v>
      </c>
      <c r="K68" s="147"/>
      <c r="L68" s="169"/>
      <c r="M68" s="169"/>
      <c r="N68" s="169"/>
      <c r="O68" s="169"/>
      <c r="P68" s="169"/>
      <c r="Q68" s="169"/>
      <c r="R68" s="147"/>
    </row>
    <row r="69" spans="1:18" ht="21.75" customHeight="1">
      <c r="A69" s="127">
        <v>221</v>
      </c>
      <c r="B69" s="135">
        <v>22102</v>
      </c>
      <c r="C69" s="125">
        <v>2210201</v>
      </c>
      <c r="D69" s="169"/>
      <c r="E69" s="132" t="s">
        <v>318</v>
      </c>
      <c r="F69" s="111">
        <f t="shared" si="0"/>
        <v>118.8</v>
      </c>
      <c r="G69" s="111">
        <f t="shared" si="1"/>
        <v>118.8</v>
      </c>
      <c r="H69" s="111">
        <v>118.8</v>
      </c>
      <c r="I69" s="171"/>
      <c r="J69" s="169"/>
      <c r="K69" s="147"/>
      <c r="L69" s="169"/>
      <c r="M69" s="169"/>
      <c r="N69" s="169"/>
      <c r="O69" s="169"/>
      <c r="P69" s="169"/>
      <c r="Q69" s="169"/>
      <c r="R69" s="147"/>
    </row>
  </sheetData>
  <sheetProtection formatCells="0" formatColumns="0" formatRows="0"/>
  <autoFilter ref="A7:R69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2018-03-01T08:14:48Z</cp:lastPrinted>
  <dcterms:created xsi:type="dcterms:W3CDTF">2017-01-20T02:12:47Z</dcterms:created>
  <dcterms:modified xsi:type="dcterms:W3CDTF">2018-03-02T02:35:30Z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